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180" windowHeight="724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Лист1!$3:$5</definedName>
    <definedName name="_xlnm.Print_Area" localSheetId="0">Лист1!$A$1:$M$48</definedName>
  </definedNames>
  <calcPr calcId="145621"/>
</workbook>
</file>

<file path=xl/calcChain.xml><?xml version="1.0" encoding="utf-8"?>
<calcChain xmlns="http://schemas.openxmlformats.org/spreadsheetml/2006/main">
  <c r="D43" i="1" l="1"/>
  <c r="D29" i="1"/>
  <c r="D20" i="1"/>
  <c r="D8" i="1"/>
  <c r="D19" i="1"/>
  <c r="D7" i="1" l="1"/>
  <c r="G16" i="1"/>
  <c r="H16" i="1"/>
  <c r="E16" i="1"/>
  <c r="D23" i="1"/>
  <c r="D14" i="1"/>
  <c r="D15" i="1"/>
  <c r="D36" i="1"/>
  <c r="D21" i="1"/>
  <c r="D22" i="1"/>
  <c r="D34" i="1"/>
  <c r="D35" i="1"/>
  <c r="F16" i="1"/>
  <c r="E37" i="1"/>
  <c r="E44" i="1" s="1"/>
  <c r="G37" i="1"/>
  <c r="G44" i="1" s="1"/>
  <c r="H37" i="1"/>
  <c r="H44" i="1" s="1"/>
  <c r="G24" i="1"/>
  <c r="G32" i="1" s="1"/>
  <c r="G46" i="1" s="1"/>
  <c r="H24" i="1"/>
  <c r="H32" i="1" s="1"/>
  <c r="E24" i="1"/>
  <c r="E32" i="1" s="1"/>
  <c r="F44" i="1"/>
  <c r="F32" i="1"/>
  <c r="D27" i="1"/>
  <c r="D13" i="1"/>
  <c r="D26" i="1"/>
  <c r="D28" i="1"/>
  <c r="D39" i="1"/>
  <c r="D40" i="1"/>
  <c r="D41" i="1"/>
  <c r="D12" i="1"/>
  <c r="D11" i="1"/>
  <c r="D42" i="1"/>
  <c r="D30" i="1"/>
  <c r="D31" i="1"/>
  <c r="D24" i="1"/>
  <c r="D37" i="1"/>
  <c r="D9" i="1"/>
  <c r="D16" i="1" l="1"/>
  <c r="D44" i="1"/>
  <c r="E46" i="1"/>
  <c r="F46" i="1"/>
  <c r="H46" i="1"/>
  <c r="D46" i="1" l="1"/>
</calcChain>
</file>

<file path=xl/sharedStrings.xml><?xml version="1.0" encoding="utf-8"?>
<sst xmlns="http://schemas.openxmlformats.org/spreadsheetml/2006/main" count="133" uniqueCount="62">
  <si>
    <t>№
п/п</t>
  </si>
  <si>
    <t>Объем финансирования
всего, тыс. руб.</t>
  </si>
  <si>
    <t>федеральный бюджет</t>
  </si>
  <si>
    <t>местный бюджет</t>
  </si>
  <si>
    <t>прочие источники</t>
  </si>
  <si>
    <t>Срок исполнения</t>
  </si>
  <si>
    <t>респуб-ликанский бюджет</t>
  </si>
  <si>
    <t>в т. ч. по источникам финансирования</t>
  </si>
  <si>
    <t>Перечень мероприятий (объектов), планируемых к реализации с характеристикой основных параметров (площадь, мощность, количество мест, посещений в смену и др.)</t>
  </si>
  <si>
    <t>х</t>
  </si>
  <si>
    <t>Ответственный исполнитель (соисполнитель, участник)</t>
  </si>
  <si>
    <t>Развитие агропромышленного комплекса</t>
  </si>
  <si>
    <t>Кроме того, стоимость разработки проектно-сметной документации, тыс.руб.</t>
  </si>
  <si>
    <t>Примечание (наличие ПСД, обоснованность включения мероприятия в программу, указать орган исполнительной власти согласовавший объект )</t>
  </si>
  <si>
    <t>Наименование муницпальной программы в рамках которой планируется реализация мероприятия</t>
  </si>
  <si>
    <t>Наименование основных направлениий (сфер, отраслей)  социально-экономического развития в рамках которых планируется разработка программных  мероприятий</t>
  </si>
  <si>
    <t>в течение года</t>
  </si>
  <si>
    <t>ежемесячно</t>
  </si>
  <si>
    <t>Раз в год</t>
  </si>
  <si>
    <t>раз в год</t>
  </si>
  <si>
    <t>в том числе:</t>
  </si>
  <si>
    <t>Минсельхозпрод Республики Мордовия</t>
  </si>
  <si>
    <t>Поддержка создания, расширения или модернизации материально-технической базы сельскохозяйственных кооперативов, 1 кооператив</t>
  </si>
  <si>
    <t>Приобретение  зерноуборочных комбайнов, 1 ед.</t>
  </si>
  <si>
    <t>Руководители с.х. предприятий и КФХ</t>
  </si>
  <si>
    <t>Участие в региональном проекте "Система поддержки  фермерорв  и развитие сельской кооперации в Республике Мордовия" Агростартап - 2 чел.</t>
  </si>
  <si>
    <t>Обустройство  объектами инженерной инфраструктуры и благоустройство площадок, расположенных на сельских территориях, под компактную жилищную застройку - 1 единица</t>
  </si>
  <si>
    <t>Итого за 2022 г. (тыс. рублей)</t>
  </si>
  <si>
    <t>Приибретение тракторов, 2 ед.</t>
  </si>
  <si>
    <t>Приобретение  зерноуборочных комбайнов, 1 ед</t>
  </si>
  <si>
    <t xml:space="preserve">Муниципальная программа развития сельского хозяйства и регулирования рынков сельскохозяйственной продукци, сырья  и продовольствия в Темниковском муниципальном районе на 2013 - 2025 годы </t>
  </si>
  <si>
    <t>2022 год</t>
  </si>
  <si>
    <t>Строительство (приобретение) жилья для граждан , проживающих в сельской местности, 72 кв. м</t>
  </si>
  <si>
    <t>Участие в программе  "Развитие  семейных животноводческих  ферм  на базе крестьянских (фермерских)  хозяйств в Республике Мордовия, 1 ферма</t>
  </si>
  <si>
    <t>Приобретение тракторов, 2 ед.</t>
  </si>
  <si>
    <t>Строительство (приобретение) жилья для граждан , проживающих в сельской местности, 144 кв. м</t>
  </si>
  <si>
    <t>Предоставление компенсационной выплаты молодым специалистам, трудоустроившимся в сельскохозяйственные организации и организации системы государственной ветеринарной службы в год окончания образовательных организаций либо после завершения военной службы по призыву на срок не менее 5 лет, установленной Указом Главы Республики Мордовия от 27 февраля 2015 г. № 91 - УГ "О дополнительных мерах  по подготовке  и закреплению молодых специалистов  в сельскохозяйственном производстве", и оказанию содействия в трудоустройстве  молодого специалиста (4 чел.).</t>
  </si>
  <si>
    <t>Итого за 2023 г. (тыс. рублей)</t>
  </si>
  <si>
    <t>Муниципальная программа Темниковского муниципального района Республики Мордовия"Комплексное развитие сельских территорий на 2020 - 2025 годы"</t>
  </si>
  <si>
    <t>Предоставление ежемесячной денежной выплаты молодым специалистам, трудоустроившимся в сельскохозяйственные организации и организации системы государственной ветеринарной службы в год окончания образовательных организаций либо после завершения военной службы по призыву на срок не менее 5 лет, установленной Указом Главы Республики Мордовия от 27 февраля 2015 г. N 91-УГ "О дополнительных мерах по подготовке и закреплению молодых специалистов в сельскохозяйственном производстве", и оказанию содействия в трудоустройстве молодого специалиста (4 чел.).</t>
  </si>
  <si>
    <t>2023 год</t>
  </si>
  <si>
    <t>2024год</t>
  </si>
  <si>
    <t>Начальник управления по работе с отраслями АПК и ЛПХ граждан                                                                        А.С. Лисин</t>
  </si>
  <si>
    <t xml:space="preserve">Перечень мероприятий (объектов), подготовленных для включения в муниципальные программы  Темниковского  муниципального района на 2022-2024 гг.  </t>
  </si>
  <si>
    <t>Итого за 2024 г. (тыс. рублей)</t>
  </si>
  <si>
    <t>Итого за 2022 -2024 гг.</t>
  </si>
  <si>
    <t>Лисин А.С. -  начальник управления по работе с отраслями АПК и ЛПХ граждан администрации Темниковского муниципального района</t>
  </si>
  <si>
    <t>Сергеев А.М. - зам. главы, начальник управления по вопросам строительства и ЖКХ</t>
  </si>
  <si>
    <t>Лисин А.С. - начальник управления по работе с отраслями АПК и ЛПХ граждан администрации Темниковского муниципального района</t>
  </si>
  <si>
    <t>Строительство (приобретение) жилья для граждан , проживающих в сельской местности</t>
  </si>
  <si>
    <t>Предоставление компенсационной выплаты молодым специалистам, трудоустроившимся в сельскохозяйственные организации и организации системы государственной ветеринарной службы в год окончания образовательных организаций либо после завершения военной службы по призыву на срок не менее 5 лет, установленной Указом Главы Республики Мордовия от 27 февраля 2015 г. № 91 - УГ "О дополнительных мерах  по подготовке  и закреплению молодых специалистов  в сельскохозяйственном производстве", и оказанию содействия в трудоустройстве  молодого специалиста (3 чел.).</t>
  </si>
  <si>
    <t xml:space="preserve">Предоставление  ежемесячной денежной выплаты молодым специалистам, трудоустроившимся в сельскохозяйственные организации и организации системы государственной ветеринарной службы в год окончания образовательных организаций либо после завершения военной службы по призыву на срок не менее 5 лет, установленной  Указом Главы Республики Мордовия  от 27 февраля 2015 г. № 91 - УГ "О дополнительных мерах  по подготовке  и закреплению молодых специалистов в сельскохозяйственном производстве", и оказанию содействия  в трудоустройстве  молодого специалиста (2 чел.). </t>
  </si>
  <si>
    <t xml:space="preserve">Предоставление  стипендии студентам, обучающимся по очной форме обучения за счет  бюджетных ассигнований федерального бюджета, республиканского бюджета Республики Мордовия по сельскохозяйственным  профессиям , специальностям, направлениям подготовки и взявшим на себя  обязательство трудоустроиться в сельскохозяйственные   организации или организации системы государственной ветеринарной службы в течение месяца после  получения диплома либо после завершения военной службы по призыву и отработать в них не менее 5 лет, установленной  Указом Главы Республики Мордовия  от 27 февраля 2015 г. № 91 - УГ "О дополнительных мерах  по подготовке  и закреплению молодых специалистов в сельскохозяйственном производстве" и оказанию содействия  в трудоустройстве  студента (1 чел.). </t>
  </si>
  <si>
    <t>Стимулирование обучения  и закрепления  молодых специалистов  в сельскохозяйственном производстве, 6 чел</t>
  </si>
  <si>
    <t>Приобретение  зерноуборочных  комбайнов, 1 ед.</t>
  </si>
  <si>
    <t>Стимулирование обучения и закрепления  молодых специалистов в сельскохозяйственном производстве, 10 чел</t>
  </si>
  <si>
    <t xml:space="preserve">Предоставление  стипендии студентам,обучающимся по очной форме обучения за счет  бюджетных ассигнований федерального бюджета, республиканского бюджета Республики Мордовия по сельскохозяйственным  профессиям , специальностям, направлениям подготовки и взявшим на себя  обязательство трудоустроиться в сельскохозяйственные  организации  или организации системы государственной ветеринарной службы в течение месяца после  получения диплома либо после завершения военной службы по призыву и отработать в них не менее 5 лет, установленной  Указом Главы Республики Мордовия  от 27 февраля 2015 г. № 91 - УГ "О дополнительных мерах  по подготовке  и закреплению молодых специалистов в сельскохозяйственном производстве" и оказанию содействия  в трудоустройстве  студента, 2 чел </t>
  </si>
  <si>
    <t>Приобретение кормоуборочных комбайнов, 1 ед</t>
  </si>
  <si>
    <t>Предоставление компенсационной выплаты молодым специалистам, трудоустроившимся в сельскохозяйственные организации и организации сисстемы государственной ветеринарной службы в год окончания образовательных организаций либо после завершения военной службы по призыву на срок не менее 5 лет, установленной Указом Главы Республики Мордовия от 27 февраля 2015 г. № 91 - УГ "О дополнительных мерах  по подготовке  и закреплению молодых специалистов  в сельскохозяйственном производстве", и оказанию содействия в трудоустройстве  молодого специалиста (6 чел.).</t>
  </si>
  <si>
    <t xml:space="preserve">Предоставление  ежемесячной денежной выплаты молодым специалистам, трудоустроившимся в сельскохозяйственные организации и организации системы государственной ветеринарной службы в год окончания образовательных организаций либо после завершения военной службыпо призыву на срок не менее 5 лет, установленной  Указом Главы Республики Мордовия  от 27 февраля 2015 г. № 91 - УГ "О дополнительных мерах  по подготовке  и закреплению молодых специалистов в сельскохозяйственном производстве", и оказанию содействия  в трудоустройстве  молодого специалиста (8 чел.). </t>
  </si>
  <si>
    <t xml:space="preserve">Предоставление  стипендии студентам, обучающимся по очной форме обучения за счет  бюджетных ассигнований федерального бюджета, республиканского бюджета Республики Мордовия по сельскохозяйственным  профессиям , специальностям, направлениям подготовки и взявшим на себя  обязательство трудоустроиться в сельскохозяйственные организации  или организации системы государственной ветеринарной службы в течение месяца после  получения диплома либо после завершения военной службы по призыву и отработать в них не менее 5 лет, установленной  Указом Главы Республики Мордовия  от 27 февраля 2015 г. № 91 - УГ "О дополнительных мерах  по подготовке  и закреплению молодых специалистов в сельскохозяйственном производстве" и оказанию содействия  в трудоустройстве  студента (5 чел.). </t>
  </si>
  <si>
    <t>Стимулирование обучения и закрепления  молодых специалистов в сельскохозяйственном производстве, 19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</si>
</sst>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164" fontId="1" fillId="3" borderId="9" xfId="0" applyNumberFormat="1" applyFont="1" applyFill="1" applyBorder="1" applyAlignment="1">
      <alignment vertical="top" wrapText="1"/>
    </xf>
    <xf numFmtId="0" fontId="1" fillId="3" borderId="9" xfId="0" applyFont="1" applyFill="1" applyBorder="1" applyAlignment="1">
      <alignment vertical="top" wrapText="1"/>
    </xf>
    <xf numFmtId="0" fontId="1" fillId="3" borderId="10" xfId="0" applyFont="1" applyFill="1" applyBorder="1" applyAlignment="1">
      <alignment vertical="top" wrapText="1"/>
    </xf>
    <xf numFmtId="164" fontId="1" fillId="3" borderId="11" xfId="0" applyNumberFormat="1" applyFont="1" applyFill="1" applyBorder="1" applyAlignment="1">
      <alignment vertical="top" wrapText="1"/>
    </xf>
    <xf numFmtId="0" fontId="1" fillId="3" borderId="11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0" fontId="1" fillId="3" borderId="16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6" fillId="3" borderId="0" xfId="0" applyNumberFormat="1" applyFont="1" applyFill="1" applyAlignment="1">
      <alignment vertical="top" wrapText="1"/>
    </xf>
    <xf numFmtId="0" fontId="7" fillId="3" borderId="18" xfId="0" applyFont="1" applyFill="1" applyBorder="1" applyAlignment="1">
      <alignment vertical="top" wrapText="1"/>
    </xf>
    <xf numFmtId="164" fontId="8" fillId="3" borderId="19" xfId="0" applyNumberFormat="1" applyFont="1" applyFill="1" applyBorder="1" applyAlignment="1">
      <alignment vertical="top" wrapText="1"/>
    </xf>
    <xf numFmtId="0" fontId="1" fillId="3" borderId="19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7" xfId="0" applyFont="1" applyFill="1" applyBorder="1" applyAlignment="1">
      <alignment vertical="top" wrapText="1"/>
    </xf>
    <xf numFmtId="0" fontId="3" fillId="3" borderId="28" xfId="0" applyFont="1" applyFill="1" applyBorder="1" applyAlignment="1">
      <alignment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topLeftCell="A38" zoomScaleNormal="100" zoomScaleSheetLayoutView="70" zoomScalePageLayoutView="79" workbookViewId="0">
      <selection activeCell="G44" sqref="G44"/>
    </sheetView>
  </sheetViews>
  <sheetFormatPr defaultRowHeight="15" x14ac:dyDescent="0.25"/>
  <cols>
    <col min="1" max="1" width="3.7109375" style="1" customWidth="1"/>
    <col min="2" max="2" width="14.5703125" style="1" customWidth="1"/>
    <col min="3" max="3" width="45.7109375" style="1" customWidth="1"/>
    <col min="4" max="4" width="10.7109375" style="1" customWidth="1"/>
    <col min="5" max="5" width="9.85546875" style="1" customWidth="1"/>
    <col min="6" max="6" width="10.7109375" style="1" customWidth="1"/>
    <col min="7" max="7" width="10.140625" style="1" customWidth="1"/>
    <col min="8" max="8" width="10.7109375" style="1" customWidth="1"/>
    <col min="9" max="9" width="12.28515625" style="1" customWidth="1"/>
    <col min="10" max="10" width="10.85546875" style="1" customWidth="1"/>
    <col min="11" max="12" width="21.85546875" style="1" customWidth="1"/>
    <col min="13" max="13" width="20.7109375" style="1" customWidth="1"/>
    <col min="14" max="16384" width="9.140625" style="1"/>
  </cols>
  <sheetData>
    <row r="1" spans="1:13" ht="42" customHeight="1" x14ac:dyDescent="0.25">
      <c r="A1" s="50" t="s">
        <v>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s="3" customFormat="1" ht="33" customHeight="1" x14ac:dyDescent="0.25">
      <c r="A3" s="52" t="s">
        <v>0</v>
      </c>
      <c r="B3" s="51" t="s">
        <v>15</v>
      </c>
      <c r="C3" s="51" t="s">
        <v>8</v>
      </c>
      <c r="D3" s="51" t="s">
        <v>1</v>
      </c>
      <c r="E3" s="51" t="s">
        <v>7</v>
      </c>
      <c r="F3" s="51"/>
      <c r="G3" s="51"/>
      <c r="H3" s="51"/>
      <c r="I3" s="51" t="s">
        <v>5</v>
      </c>
      <c r="J3" s="53" t="s">
        <v>12</v>
      </c>
      <c r="K3" s="51" t="s">
        <v>10</v>
      </c>
      <c r="L3" s="53" t="s">
        <v>14</v>
      </c>
      <c r="M3" s="52" t="s">
        <v>13</v>
      </c>
    </row>
    <row r="4" spans="1:13" s="3" customFormat="1" ht="94.5" customHeight="1" x14ac:dyDescent="0.25">
      <c r="A4" s="52"/>
      <c r="B4" s="51"/>
      <c r="C4" s="51"/>
      <c r="D4" s="51"/>
      <c r="E4" s="12" t="s">
        <v>2</v>
      </c>
      <c r="F4" s="12" t="s">
        <v>6</v>
      </c>
      <c r="G4" s="12" t="s">
        <v>3</v>
      </c>
      <c r="H4" s="12" t="s">
        <v>4</v>
      </c>
      <c r="I4" s="51"/>
      <c r="J4" s="54"/>
      <c r="K4" s="51"/>
      <c r="L4" s="54"/>
      <c r="M4" s="52"/>
    </row>
    <row r="5" spans="1:13" s="5" customFormat="1" ht="17.25" customHeight="1" thickBot="1" x14ac:dyDescent="0.3">
      <c r="A5" s="6">
        <v>1</v>
      </c>
      <c r="B5" s="6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</row>
    <row r="6" spans="1:13" s="5" customFormat="1" ht="48.75" customHeight="1" thickTop="1" thickBot="1" x14ac:dyDescent="0.3">
      <c r="A6" s="7">
        <v>1</v>
      </c>
      <c r="B6" s="66" t="s">
        <v>11</v>
      </c>
      <c r="C6" s="57" t="s">
        <v>31</v>
      </c>
      <c r="D6" s="57"/>
      <c r="E6" s="57"/>
      <c r="F6" s="57"/>
      <c r="G6" s="57"/>
      <c r="H6" s="57"/>
      <c r="I6" s="57"/>
      <c r="J6" s="57"/>
      <c r="K6" s="57"/>
      <c r="L6" s="57"/>
      <c r="M6" s="58"/>
    </row>
    <row r="7" spans="1:13" ht="158.25" customHeight="1" thickTop="1" x14ac:dyDescent="0.25">
      <c r="A7" s="8"/>
      <c r="B7" s="67"/>
      <c r="C7" s="22" t="s">
        <v>25</v>
      </c>
      <c r="D7" s="23">
        <f>E7+F7+G7+H7</f>
        <v>7110.2</v>
      </c>
      <c r="E7" s="23">
        <v>5119.3999999999996</v>
      </c>
      <c r="F7" s="23">
        <v>1279.8</v>
      </c>
      <c r="G7" s="24"/>
      <c r="H7" s="23">
        <v>711</v>
      </c>
      <c r="I7" s="24" t="s">
        <v>16</v>
      </c>
      <c r="J7" s="24"/>
      <c r="K7" s="40" t="s">
        <v>46</v>
      </c>
      <c r="L7" s="25" t="s">
        <v>30</v>
      </c>
      <c r="M7" s="46" t="s">
        <v>21</v>
      </c>
    </row>
    <row r="8" spans="1:13" ht="135.75" customHeight="1" thickBot="1" x14ac:dyDescent="0.3">
      <c r="A8" s="8"/>
      <c r="B8" s="10"/>
      <c r="C8" s="19" t="s">
        <v>49</v>
      </c>
      <c r="D8" s="20">
        <f>E8+F8+G8+H8</f>
        <v>0</v>
      </c>
      <c r="E8" s="20"/>
      <c r="F8" s="20"/>
      <c r="G8" s="21"/>
      <c r="H8" s="20"/>
      <c r="I8" s="21" t="s">
        <v>16</v>
      </c>
      <c r="J8" s="21"/>
      <c r="K8" s="40" t="s">
        <v>47</v>
      </c>
      <c r="L8" s="24" t="s">
        <v>38</v>
      </c>
      <c r="M8" s="42"/>
    </row>
    <row r="9" spans="1:13" ht="75.75" customHeight="1" thickTop="1" thickBot="1" x14ac:dyDescent="0.3">
      <c r="A9" s="8"/>
      <c r="B9" s="10"/>
      <c r="C9" s="22" t="s">
        <v>53</v>
      </c>
      <c r="D9" s="17">
        <f>E9+F9+G9+H9</f>
        <v>456.8</v>
      </c>
      <c r="E9" s="24"/>
      <c r="F9" s="24">
        <v>456.8</v>
      </c>
      <c r="G9" s="24"/>
      <c r="H9" s="24"/>
      <c r="I9" s="24"/>
      <c r="J9" s="24"/>
      <c r="K9" s="48" t="s">
        <v>46</v>
      </c>
      <c r="L9" s="48"/>
      <c r="M9" s="42"/>
    </row>
    <row r="10" spans="1:13" ht="62.25" customHeight="1" thickTop="1" thickBot="1" x14ac:dyDescent="0.3">
      <c r="A10" s="8"/>
      <c r="B10" s="10"/>
      <c r="C10" s="22" t="s">
        <v>20</v>
      </c>
      <c r="D10" s="18"/>
      <c r="E10" s="24"/>
      <c r="F10" s="24"/>
      <c r="G10" s="24"/>
      <c r="H10" s="24"/>
      <c r="I10" s="24"/>
      <c r="J10" s="24"/>
      <c r="K10" s="49"/>
      <c r="L10" s="44"/>
      <c r="M10" s="42"/>
    </row>
    <row r="11" spans="1:13" ht="200.25" customHeight="1" thickTop="1" thickBot="1" x14ac:dyDescent="0.3">
      <c r="A11" s="8"/>
      <c r="B11" s="10"/>
      <c r="C11" s="22" t="s">
        <v>50</v>
      </c>
      <c r="D11" s="18">
        <f>E11+F11+G11+H11</f>
        <v>241.6</v>
      </c>
      <c r="E11" s="24"/>
      <c r="F11" s="24">
        <v>241.6</v>
      </c>
      <c r="G11" s="24"/>
      <c r="H11" s="24"/>
      <c r="I11" s="24" t="s">
        <v>19</v>
      </c>
      <c r="J11" s="24"/>
      <c r="K11" s="26" t="s">
        <v>48</v>
      </c>
      <c r="L11" s="49"/>
      <c r="M11" s="43"/>
    </row>
    <row r="12" spans="1:13" ht="216" customHeight="1" thickTop="1" thickBot="1" x14ac:dyDescent="0.3">
      <c r="A12" s="8"/>
      <c r="B12" s="10"/>
      <c r="C12" s="22" t="s">
        <v>51</v>
      </c>
      <c r="D12" s="18">
        <f>E12+F12+G12+H12</f>
        <v>157.6</v>
      </c>
      <c r="E12" s="24"/>
      <c r="F12" s="24">
        <v>157.6</v>
      </c>
      <c r="G12" s="24"/>
      <c r="H12" s="24"/>
      <c r="I12" s="24" t="s">
        <v>17</v>
      </c>
      <c r="J12" s="24"/>
      <c r="K12" s="27" t="s">
        <v>48</v>
      </c>
      <c r="L12" s="44" t="s">
        <v>30</v>
      </c>
      <c r="M12" s="46" t="s">
        <v>21</v>
      </c>
    </row>
    <row r="13" spans="1:13" ht="309" customHeight="1" thickTop="1" thickBot="1" x14ac:dyDescent="0.3">
      <c r="A13" s="8"/>
      <c r="B13" s="10"/>
      <c r="C13" s="22" t="s">
        <v>52</v>
      </c>
      <c r="D13" s="18">
        <f>E13+F13+G13+H13</f>
        <v>57.6</v>
      </c>
      <c r="E13" s="24"/>
      <c r="F13" s="24">
        <v>57.6</v>
      </c>
      <c r="G13" s="24"/>
      <c r="H13" s="24"/>
      <c r="I13" s="24" t="s">
        <v>17</v>
      </c>
      <c r="J13" s="24"/>
      <c r="K13" s="28"/>
      <c r="L13" s="44"/>
      <c r="M13" s="42"/>
    </row>
    <row r="14" spans="1:13" ht="39" customHeight="1" thickTop="1" thickBot="1" x14ac:dyDescent="0.3">
      <c r="A14" s="8"/>
      <c r="B14" s="10"/>
      <c r="C14" s="22" t="s">
        <v>28</v>
      </c>
      <c r="D14" s="18">
        <f>E14+F14+G14+H14</f>
        <v>37968</v>
      </c>
      <c r="E14" s="24"/>
      <c r="F14" s="24"/>
      <c r="G14" s="24"/>
      <c r="H14" s="24">
        <v>37968</v>
      </c>
      <c r="I14" s="24"/>
      <c r="J14" s="24"/>
      <c r="K14" s="28"/>
      <c r="L14" s="29"/>
      <c r="M14" s="30"/>
    </row>
    <row r="15" spans="1:13" ht="35.25" customHeight="1" thickTop="1" x14ac:dyDescent="0.25">
      <c r="A15" s="8"/>
      <c r="B15" s="10"/>
      <c r="C15" s="22" t="s">
        <v>54</v>
      </c>
      <c r="D15" s="18">
        <f>E15+F15+G15+H15</f>
        <v>14061.3</v>
      </c>
      <c r="E15" s="24"/>
      <c r="F15" s="24"/>
      <c r="G15" s="24"/>
      <c r="H15" s="24">
        <v>14061.3</v>
      </c>
      <c r="I15" s="24"/>
      <c r="J15" s="24"/>
      <c r="K15" s="28"/>
      <c r="L15" s="29"/>
      <c r="M15" s="30"/>
    </row>
    <row r="16" spans="1:13" ht="24.75" customHeight="1" x14ac:dyDescent="0.25">
      <c r="A16" s="8"/>
      <c r="B16" s="10"/>
      <c r="C16" s="41" t="s">
        <v>27</v>
      </c>
      <c r="D16" s="23">
        <f>D7+D8+D9+D14+D15</f>
        <v>59596.3</v>
      </c>
      <c r="E16" s="23">
        <f>E7+E8+E9+E14+E15</f>
        <v>5119.3999999999996</v>
      </c>
      <c r="F16" s="23">
        <f>F7+F8+F9+F14+F15</f>
        <v>1736.6</v>
      </c>
      <c r="G16" s="23">
        <f>G7+G8+G9+G14+G15</f>
        <v>0</v>
      </c>
      <c r="H16" s="23">
        <f>H7+H8+H9+H14+H15</f>
        <v>52740.3</v>
      </c>
      <c r="I16" s="24" t="s">
        <v>9</v>
      </c>
      <c r="J16" s="24" t="s">
        <v>9</v>
      </c>
      <c r="K16" s="24" t="s">
        <v>9</v>
      </c>
      <c r="L16" s="24" t="s">
        <v>9</v>
      </c>
      <c r="M16" s="24" t="s">
        <v>9</v>
      </c>
    </row>
    <row r="17" spans="1:13" x14ac:dyDescent="0.25">
      <c r="A17" s="8"/>
      <c r="B17" s="10"/>
      <c r="C17" s="31"/>
      <c r="D17" s="24"/>
      <c r="E17" s="24"/>
      <c r="F17" s="24"/>
      <c r="G17" s="24"/>
      <c r="H17" s="24"/>
      <c r="I17" s="24"/>
      <c r="J17" s="24"/>
      <c r="K17" s="24"/>
      <c r="L17" s="32"/>
      <c r="M17" s="32"/>
    </row>
    <row r="18" spans="1:13" ht="18.75" x14ac:dyDescent="0.25">
      <c r="A18" s="8"/>
      <c r="B18" s="10"/>
      <c r="C18" s="59" t="s">
        <v>40</v>
      </c>
      <c r="D18" s="60"/>
      <c r="E18" s="60"/>
      <c r="F18" s="60"/>
      <c r="G18" s="60"/>
      <c r="H18" s="60"/>
      <c r="I18" s="60"/>
      <c r="J18" s="60"/>
      <c r="K18" s="60"/>
      <c r="L18" s="60"/>
      <c r="M18" s="61"/>
    </row>
    <row r="19" spans="1:13" ht="109.5" customHeight="1" thickBot="1" x14ac:dyDescent="0.3">
      <c r="A19" s="8"/>
      <c r="B19" s="39"/>
      <c r="C19" s="24" t="s">
        <v>22</v>
      </c>
      <c r="D19" s="23">
        <f>E19+F19+G19+H19</f>
        <v>16667</v>
      </c>
      <c r="E19" s="23">
        <v>8000</v>
      </c>
      <c r="F19" s="23">
        <v>2000</v>
      </c>
      <c r="G19" s="24"/>
      <c r="H19" s="23">
        <v>6667</v>
      </c>
      <c r="I19" s="24" t="s">
        <v>16</v>
      </c>
      <c r="J19" s="24"/>
      <c r="K19" s="24" t="s">
        <v>46</v>
      </c>
      <c r="L19" s="44"/>
      <c r="M19" s="42"/>
    </row>
    <row r="20" spans="1:13" ht="79.5" customHeight="1" thickTop="1" thickBot="1" x14ac:dyDescent="0.3">
      <c r="A20" s="8"/>
      <c r="B20" s="10"/>
      <c r="C20" s="19" t="s">
        <v>33</v>
      </c>
      <c r="D20" s="17">
        <f>E20+F20+G20+H20</f>
        <v>11667</v>
      </c>
      <c r="E20" s="20">
        <v>5600</v>
      </c>
      <c r="F20" s="20">
        <v>1400</v>
      </c>
      <c r="G20" s="20"/>
      <c r="H20" s="20">
        <v>4667</v>
      </c>
      <c r="I20" s="21" t="s">
        <v>16</v>
      </c>
      <c r="J20" s="21"/>
      <c r="K20" s="24" t="s">
        <v>46</v>
      </c>
      <c r="L20" s="44"/>
      <c r="M20" s="42"/>
    </row>
    <row r="21" spans="1:13" ht="79.5" customHeight="1" thickTop="1" thickBot="1" x14ac:dyDescent="0.3">
      <c r="A21" s="8"/>
      <c r="B21" s="10"/>
      <c r="C21" s="19" t="s">
        <v>25</v>
      </c>
      <c r="D21" s="17">
        <f>E21+F21+G21+H21</f>
        <v>6667</v>
      </c>
      <c r="E21" s="20">
        <v>4800</v>
      </c>
      <c r="F21" s="20">
        <v>1200</v>
      </c>
      <c r="G21" s="21"/>
      <c r="H21" s="20">
        <v>667</v>
      </c>
      <c r="I21" s="24" t="s">
        <v>16</v>
      </c>
      <c r="J21" s="24"/>
      <c r="K21" s="24" t="s">
        <v>48</v>
      </c>
      <c r="L21" s="49"/>
      <c r="M21" s="42"/>
    </row>
    <row r="22" spans="1:13" ht="81" customHeight="1" thickTop="1" thickBot="1" x14ac:dyDescent="0.3">
      <c r="A22" s="8"/>
      <c r="B22" s="10"/>
      <c r="C22" s="22" t="s">
        <v>26</v>
      </c>
      <c r="D22" s="18">
        <f>E22+F22+G22+H22</f>
        <v>62222.2</v>
      </c>
      <c r="E22" s="23">
        <v>49300</v>
      </c>
      <c r="F22" s="23">
        <v>12300</v>
      </c>
      <c r="G22" s="23">
        <v>622.20000000000005</v>
      </c>
      <c r="H22" s="23"/>
      <c r="I22" s="24" t="s">
        <v>16</v>
      </c>
      <c r="J22" s="24"/>
      <c r="K22" s="33" t="s">
        <v>47</v>
      </c>
      <c r="L22" s="48" t="s">
        <v>38</v>
      </c>
      <c r="M22" s="42"/>
    </row>
    <row r="23" spans="1:13" ht="66" customHeight="1" thickTop="1" thickBot="1" x14ac:dyDescent="0.3">
      <c r="A23" s="8"/>
      <c r="B23" s="10"/>
      <c r="C23" s="22" t="s">
        <v>32</v>
      </c>
      <c r="D23" s="17">
        <f>E23+F23+G23+H23</f>
        <v>2149.1999999999998</v>
      </c>
      <c r="E23" s="23">
        <v>1186.3</v>
      </c>
      <c r="F23" s="23">
        <v>296.60000000000002</v>
      </c>
      <c r="G23" s="24">
        <v>21.5</v>
      </c>
      <c r="H23" s="23">
        <v>644.79999999999995</v>
      </c>
      <c r="I23" s="24" t="s">
        <v>16</v>
      </c>
      <c r="J23" s="21"/>
      <c r="K23" s="29"/>
      <c r="L23" s="49"/>
      <c r="M23" s="42"/>
    </row>
    <row r="24" spans="1:13" ht="78.75" customHeight="1" thickTop="1" thickBot="1" x14ac:dyDescent="0.3">
      <c r="A24" s="8"/>
      <c r="B24" s="10"/>
      <c r="C24" s="22" t="s">
        <v>55</v>
      </c>
      <c r="D24" s="17">
        <f t="shared" ref="D24:D31" si="0">E24+F24+G24+H24</f>
        <v>786.4</v>
      </c>
      <c r="E24" s="23">
        <f>E26+E27+E28</f>
        <v>0</v>
      </c>
      <c r="F24" s="23">
        <v>786.4</v>
      </c>
      <c r="G24" s="23">
        <f>G26+G27+G28</f>
        <v>0</v>
      </c>
      <c r="H24" s="23">
        <f>H26+H27+H28</f>
        <v>0</v>
      </c>
      <c r="I24" s="24"/>
      <c r="J24" s="22"/>
      <c r="K24" s="24" t="s">
        <v>46</v>
      </c>
      <c r="L24" s="28"/>
      <c r="M24" s="42"/>
    </row>
    <row r="25" spans="1:13" ht="18" customHeight="1" thickTop="1" thickBot="1" x14ac:dyDescent="0.3">
      <c r="A25" s="8"/>
      <c r="B25" s="10"/>
      <c r="C25" s="22" t="s">
        <v>20</v>
      </c>
      <c r="D25" s="18"/>
      <c r="E25" s="24"/>
      <c r="F25" s="24"/>
      <c r="G25" s="24"/>
      <c r="H25" s="24"/>
      <c r="I25" s="24"/>
      <c r="J25" s="24"/>
      <c r="K25" s="24"/>
      <c r="L25" s="28"/>
      <c r="M25" s="42"/>
    </row>
    <row r="26" spans="1:13" ht="195.75" customHeight="1" thickTop="1" thickBot="1" x14ac:dyDescent="0.3">
      <c r="A26" s="8"/>
      <c r="B26" s="10"/>
      <c r="C26" s="22" t="s">
        <v>36</v>
      </c>
      <c r="D26" s="18">
        <f t="shared" si="0"/>
        <v>341.8</v>
      </c>
      <c r="E26" s="24"/>
      <c r="F26" s="24">
        <v>341.8</v>
      </c>
      <c r="G26" s="24"/>
      <c r="H26" s="24"/>
      <c r="I26" s="24" t="s">
        <v>19</v>
      </c>
      <c r="J26" s="24"/>
      <c r="K26" s="24" t="s">
        <v>46</v>
      </c>
      <c r="L26" s="21"/>
      <c r="M26" s="43"/>
    </row>
    <row r="27" spans="1:13" ht="217.5" customHeight="1" thickTop="1" thickBot="1" x14ac:dyDescent="0.3">
      <c r="A27" s="8"/>
      <c r="B27" s="10"/>
      <c r="C27" s="34" t="s">
        <v>39</v>
      </c>
      <c r="D27" s="18">
        <f t="shared" si="0"/>
        <v>326.3</v>
      </c>
      <c r="E27" s="24"/>
      <c r="F27" s="24">
        <v>326.3</v>
      </c>
      <c r="G27" s="24"/>
      <c r="H27" s="24"/>
      <c r="I27" s="24" t="s">
        <v>17</v>
      </c>
      <c r="J27" s="24"/>
      <c r="K27" s="33" t="s">
        <v>46</v>
      </c>
      <c r="L27" s="44" t="s">
        <v>30</v>
      </c>
      <c r="M27" s="46" t="s">
        <v>21</v>
      </c>
    </row>
    <row r="28" spans="1:13" ht="284.25" customHeight="1" thickTop="1" thickBot="1" x14ac:dyDescent="0.3">
      <c r="A28" s="8"/>
      <c r="B28" s="10"/>
      <c r="C28" s="22" t="s">
        <v>56</v>
      </c>
      <c r="D28" s="18">
        <f t="shared" si="0"/>
        <v>118.3</v>
      </c>
      <c r="E28" s="24"/>
      <c r="F28" s="24">
        <v>118.3</v>
      </c>
      <c r="G28" s="24"/>
      <c r="H28" s="24"/>
      <c r="I28" s="24" t="s">
        <v>17</v>
      </c>
      <c r="J28" s="24"/>
      <c r="K28" s="28"/>
      <c r="L28" s="44"/>
      <c r="M28" s="42"/>
    </row>
    <row r="29" spans="1:13" ht="17.25" customHeight="1" thickTop="1" thickBot="1" x14ac:dyDescent="0.3">
      <c r="A29" s="8"/>
      <c r="B29" s="10"/>
      <c r="C29" s="22" t="s">
        <v>57</v>
      </c>
      <c r="D29" s="17">
        <f t="shared" si="0"/>
        <v>18537.7</v>
      </c>
      <c r="E29" s="24"/>
      <c r="F29" s="24"/>
      <c r="G29" s="24"/>
      <c r="H29" s="24">
        <v>18537.7</v>
      </c>
      <c r="I29" s="24" t="s">
        <v>16</v>
      </c>
      <c r="J29" s="24"/>
      <c r="K29" s="44" t="s">
        <v>24</v>
      </c>
      <c r="L29" s="44"/>
      <c r="M29" s="42"/>
    </row>
    <row r="30" spans="1:13" ht="20.25" customHeight="1" thickTop="1" thickBot="1" x14ac:dyDescent="0.3">
      <c r="A30" s="8"/>
      <c r="B30" s="10"/>
      <c r="C30" s="22" t="s">
        <v>34</v>
      </c>
      <c r="D30" s="17">
        <f t="shared" si="0"/>
        <v>37968</v>
      </c>
      <c r="E30" s="23"/>
      <c r="F30" s="23"/>
      <c r="G30" s="23"/>
      <c r="H30" s="23">
        <v>37968</v>
      </c>
      <c r="I30" s="24" t="s">
        <v>16</v>
      </c>
      <c r="J30" s="24"/>
      <c r="K30" s="44"/>
      <c r="L30" s="44"/>
      <c r="M30" s="42"/>
    </row>
    <row r="31" spans="1:13" ht="28.5" customHeight="1" thickTop="1" thickBot="1" x14ac:dyDescent="0.3">
      <c r="A31" s="8"/>
      <c r="B31" s="10"/>
      <c r="C31" s="22" t="s">
        <v>29</v>
      </c>
      <c r="D31" s="17">
        <f t="shared" si="0"/>
        <v>14061.3</v>
      </c>
      <c r="E31" s="23"/>
      <c r="F31" s="23"/>
      <c r="G31" s="23"/>
      <c r="H31" s="23">
        <v>14061.3</v>
      </c>
      <c r="I31" s="24" t="s">
        <v>16</v>
      </c>
      <c r="J31" s="24"/>
      <c r="K31" s="49"/>
      <c r="L31" s="45"/>
      <c r="M31" s="47"/>
    </row>
    <row r="32" spans="1:13" ht="17.25" customHeight="1" thickTop="1" x14ac:dyDescent="0.25">
      <c r="A32" s="8"/>
      <c r="B32" s="10"/>
      <c r="C32" s="41" t="s">
        <v>37</v>
      </c>
      <c r="D32" s="23">
        <v>152188.1</v>
      </c>
      <c r="E32" s="23">
        <f>E19+E20+E21+E22+E23+E24+E30+E31</f>
        <v>68886.3</v>
      </c>
      <c r="F32" s="23">
        <f>F19+F20+F21+F22+F23+F24+F30+F31</f>
        <v>17983</v>
      </c>
      <c r="G32" s="23">
        <f>G19+G20+G21+G22+G23+G24+G30+G31</f>
        <v>643.70000000000005</v>
      </c>
      <c r="H32" s="23">
        <f>H19+H20+H21+H22+H23+H24+H30+H31</f>
        <v>64675.100000000006</v>
      </c>
      <c r="I32" s="24" t="s">
        <v>9</v>
      </c>
      <c r="J32" s="24" t="s">
        <v>9</v>
      </c>
      <c r="K32" s="21" t="s">
        <v>9</v>
      </c>
      <c r="L32" s="24" t="s">
        <v>9</v>
      </c>
      <c r="M32" s="24" t="s">
        <v>9</v>
      </c>
    </row>
    <row r="33" spans="1:13" ht="18.75" x14ac:dyDescent="0.25">
      <c r="A33" s="8"/>
      <c r="B33" s="10"/>
      <c r="C33" s="59" t="s">
        <v>41</v>
      </c>
      <c r="D33" s="60"/>
      <c r="E33" s="60"/>
      <c r="F33" s="60"/>
      <c r="G33" s="60"/>
      <c r="H33" s="60"/>
      <c r="I33" s="60"/>
      <c r="J33" s="60"/>
      <c r="K33" s="60"/>
      <c r="L33" s="60"/>
      <c r="M33" s="61"/>
    </row>
    <row r="34" spans="1:13" ht="92.25" customHeight="1" x14ac:dyDescent="0.25">
      <c r="A34" s="8"/>
      <c r="B34" s="39"/>
      <c r="C34" s="24" t="s">
        <v>25</v>
      </c>
      <c r="D34" s="24">
        <f>E34+F34+G34+H34</f>
        <v>6667</v>
      </c>
      <c r="E34" s="23">
        <v>4800</v>
      </c>
      <c r="F34" s="23">
        <v>1200</v>
      </c>
      <c r="G34" s="24"/>
      <c r="H34" s="23">
        <v>667</v>
      </c>
      <c r="I34" s="24" t="s">
        <v>16</v>
      </c>
      <c r="J34" s="24"/>
      <c r="K34" s="24" t="s">
        <v>46</v>
      </c>
      <c r="L34" s="38"/>
      <c r="M34" s="42"/>
    </row>
    <row r="35" spans="1:13" ht="140.25" customHeight="1" thickBot="1" x14ac:dyDescent="0.3">
      <c r="A35" s="8"/>
      <c r="B35" s="10"/>
      <c r="C35" s="19" t="s">
        <v>35</v>
      </c>
      <c r="D35" s="21">
        <f>E35+F35+G35+H35</f>
        <v>4298.3999999999996</v>
      </c>
      <c r="E35" s="20">
        <v>2372.6999999999998</v>
      </c>
      <c r="F35" s="20">
        <v>593.20000000000005</v>
      </c>
      <c r="G35" s="20">
        <v>43</v>
      </c>
      <c r="H35" s="20">
        <v>1289.5</v>
      </c>
      <c r="I35" s="21" t="s">
        <v>16</v>
      </c>
      <c r="J35" s="21"/>
      <c r="K35" s="33" t="s">
        <v>47</v>
      </c>
      <c r="L35" s="24" t="s">
        <v>38</v>
      </c>
      <c r="M35" s="42"/>
    </row>
    <row r="36" spans="1:13" ht="63.75" customHeight="1" thickTop="1" thickBot="1" x14ac:dyDescent="0.3">
      <c r="A36" s="8"/>
      <c r="B36" s="10"/>
      <c r="C36" s="22" t="s">
        <v>22</v>
      </c>
      <c r="D36" s="17">
        <f>E36+F36+G36+H36</f>
        <v>16667</v>
      </c>
      <c r="E36" s="23">
        <v>8000</v>
      </c>
      <c r="F36" s="23">
        <v>2000</v>
      </c>
      <c r="G36" s="24"/>
      <c r="H36" s="23">
        <v>6667</v>
      </c>
      <c r="I36" s="24" t="s">
        <v>16</v>
      </c>
      <c r="J36" s="24"/>
      <c r="K36" s="24" t="s">
        <v>46</v>
      </c>
      <c r="L36" s="48" t="s">
        <v>30</v>
      </c>
      <c r="M36" s="42"/>
    </row>
    <row r="37" spans="1:13" ht="96.75" customHeight="1" thickTop="1" thickBot="1" x14ac:dyDescent="0.3">
      <c r="A37" s="8"/>
      <c r="B37" s="10"/>
      <c r="C37" s="22" t="s">
        <v>61</v>
      </c>
      <c r="D37" s="17">
        <f t="shared" ref="D37:D42" si="1">E37+F37+G37+H37</f>
        <v>1186.9000000000001</v>
      </c>
      <c r="E37" s="23">
        <f>E39+E40+E41</f>
        <v>0</v>
      </c>
      <c r="F37" s="23">
        <v>1186.9000000000001</v>
      </c>
      <c r="G37" s="23">
        <f>G39+G40+G41</f>
        <v>0</v>
      </c>
      <c r="H37" s="23">
        <f>H39+H40+H41</f>
        <v>0</v>
      </c>
      <c r="I37" s="24" t="s">
        <v>16</v>
      </c>
      <c r="J37" s="24"/>
      <c r="K37" s="24" t="s">
        <v>46</v>
      </c>
      <c r="L37" s="49"/>
      <c r="M37" s="42"/>
    </row>
    <row r="38" spans="1:13" ht="16.5" thickTop="1" thickBot="1" x14ac:dyDescent="0.3">
      <c r="A38" s="8"/>
      <c r="B38" s="10"/>
      <c r="C38" s="22" t="s">
        <v>20</v>
      </c>
      <c r="D38" s="18"/>
      <c r="E38" s="24"/>
      <c r="F38" s="24"/>
      <c r="G38" s="24"/>
      <c r="H38" s="24"/>
      <c r="I38" s="24"/>
      <c r="J38" s="24"/>
      <c r="K38" s="24"/>
      <c r="L38" s="24"/>
      <c r="M38" s="42"/>
    </row>
    <row r="39" spans="1:13" ht="197.25" customHeight="1" thickTop="1" thickBot="1" x14ac:dyDescent="0.3">
      <c r="A39" s="8"/>
      <c r="B39" s="10"/>
      <c r="C39" s="22" t="s">
        <v>58</v>
      </c>
      <c r="D39" s="18">
        <f t="shared" si="1"/>
        <v>512.70000000000005</v>
      </c>
      <c r="E39" s="24"/>
      <c r="F39" s="24">
        <v>512.70000000000005</v>
      </c>
      <c r="G39" s="24"/>
      <c r="H39" s="24"/>
      <c r="I39" s="24" t="s">
        <v>18</v>
      </c>
      <c r="J39" s="24"/>
      <c r="K39" s="24" t="s">
        <v>48</v>
      </c>
      <c r="L39" s="24"/>
      <c r="M39" s="43"/>
    </row>
    <row r="40" spans="1:13" ht="234" customHeight="1" thickTop="1" thickBot="1" x14ac:dyDescent="0.3">
      <c r="A40" s="8"/>
      <c r="B40" s="10"/>
      <c r="C40" s="22" t="s">
        <v>59</v>
      </c>
      <c r="D40" s="18">
        <f t="shared" si="1"/>
        <v>495.1</v>
      </c>
      <c r="E40" s="24"/>
      <c r="F40" s="24">
        <v>495.1</v>
      </c>
      <c r="G40" s="24"/>
      <c r="H40" s="24"/>
      <c r="I40" s="24" t="s">
        <v>17</v>
      </c>
      <c r="J40" s="24"/>
      <c r="K40" s="33" t="s">
        <v>46</v>
      </c>
      <c r="L40" s="44" t="s">
        <v>30</v>
      </c>
      <c r="M40" s="46" t="s">
        <v>21</v>
      </c>
    </row>
    <row r="41" spans="1:13" ht="285" customHeight="1" thickTop="1" thickBot="1" x14ac:dyDescent="0.3">
      <c r="A41" s="8"/>
      <c r="B41" s="10"/>
      <c r="C41" s="22" t="s">
        <v>60</v>
      </c>
      <c r="D41" s="18">
        <f t="shared" si="1"/>
        <v>179.1</v>
      </c>
      <c r="E41" s="24"/>
      <c r="F41" s="24">
        <v>179.1</v>
      </c>
      <c r="G41" s="24"/>
      <c r="H41" s="24"/>
      <c r="I41" s="24" t="s">
        <v>17</v>
      </c>
      <c r="J41" s="24"/>
      <c r="K41" s="28"/>
      <c r="L41" s="44"/>
      <c r="M41" s="42"/>
    </row>
    <row r="42" spans="1:13" ht="27.75" customHeight="1" thickTop="1" thickBot="1" x14ac:dyDescent="0.3">
      <c r="A42" s="8"/>
      <c r="B42" s="10"/>
      <c r="C42" s="22" t="s">
        <v>28</v>
      </c>
      <c r="D42" s="18">
        <f t="shared" si="1"/>
        <v>37968</v>
      </c>
      <c r="E42" s="24"/>
      <c r="F42" s="24"/>
      <c r="G42" s="24"/>
      <c r="H42" s="24">
        <v>37968</v>
      </c>
      <c r="I42" s="24" t="s">
        <v>16</v>
      </c>
      <c r="J42" s="24"/>
      <c r="K42" s="55" t="s">
        <v>24</v>
      </c>
      <c r="L42" s="44"/>
      <c r="M42" s="42"/>
    </row>
    <row r="43" spans="1:13" ht="30.75" customHeight="1" thickTop="1" thickBot="1" x14ac:dyDescent="0.3">
      <c r="A43" s="8"/>
      <c r="B43" s="10"/>
      <c r="C43" s="22" t="s">
        <v>23</v>
      </c>
      <c r="D43" s="18">
        <f>E43+F43+G43+H43</f>
        <v>14061.3</v>
      </c>
      <c r="E43" s="24"/>
      <c r="F43" s="24"/>
      <c r="G43" s="24"/>
      <c r="H43" s="24">
        <v>14061.3</v>
      </c>
      <c r="I43" s="24" t="s">
        <v>16</v>
      </c>
      <c r="J43" s="24"/>
      <c r="K43" s="55"/>
      <c r="L43" s="45"/>
      <c r="M43" s="47"/>
    </row>
    <row r="44" spans="1:13" ht="22.5" customHeight="1" thickTop="1" x14ac:dyDescent="0.25">
      <c r="A44" s="8"/>
      <c r="B44" s="10"/>
      <c r="C44" s="41" t="s">
        <v>44</v>
      </c>
      <c r="D44" s="23">
        <f>D34+D35+D36+D37+D42+D43</f>
        <v>80848.600000000006</v>
      </c>
      <c r="E44" s="23">
        <f>E34+E35+E36+E37+E42+E43</f>
        <v>15172.7</v>
      </c>
      <c r="F44" s="23">
        <f>F34+F35+F36+F37+F42+F43</f>
        <v>4980.1000000000004</v>
      </c>
      <c r="G44" s="23">
        <f>G34+G35+G36+G37+G42+G43</f>
        <v>43</v>
      </c>
      <c r="H44" s="23">
        <f>H34+H35+H36+H37+H42+H43</f>
        <v>60652.800000000003</v>
      </c>
      <c r="I44" s="24" t="s">
        <v>9</v>
      </c>
      <c r="J44" s="24" t="s">
        <v>9</v>
      </c>
      <c r="K44" s="21" t="s">
        <v>9</v>
      </c>
      <c r="L44" s="24" t="s">
        <v>9</v>
      </c>
      <c r="M44" s="24" t="s">
        <v>9</v>
      </c>
    </row>
    <row r="45" spans="1:13" x14ac:dyDescent="0.25">
      <c r="A45" s="8"/>
      <c r="B45" s="10"/>
      <c r="C45" s="62"/>
      <c r="D45" s="63"/>
      <c r="E45" s="63"/>
      <c r="F45" s="63"/>
      <c r="G45" s="63"/>
      <c r="H45" s="63"/>
      <c r="I45" s="63"/>
      <c r="J45" s="63"/>
      <c r="K45" s="63"/>
      <c r="L45" s="64"/>
      <c r="M45" s="65"/>
    </row>
    <row r="46" spans="1:13" ht="15.75" thickBot="1" x14ac:dyDescent="0.3">
      <c r="A46" s="9"/>
      <c r="B46" s="11"/>
      <c r="C46" s="35" t="s">
        <v>45</v>
      </c>
      <c r="D46" s="36">
        <f>D16+D32+D44</f>
        <v>292633</v>
      </c>
      <c r="E46" s="36">
        <f>E16+E32+E44</f>
        <v>89178.4</v>
      </c>
      <c r="F46" s="36">
        <f>F16+F32+F44</f>
        <v>24699.699999999997</v>
      </c>
      <c r="G46" s="36">
        <f>G16+G32+G44</f>
        <v>686.7</v>
      </c>
      <c r="H46" s="36">
        <f>H16+H32+H44</f>
        <v>178068.2</v>
      </c>
      <c r="I46" s="37" t="s">
        <v>9</v>
      </c>
      <c r="J46" s="24" t="s">
        <v>9</v>
      </c>
      <c r="K46" s="37" t="s">
        <v>9</v>
      </c>
      <c r="L46" s="24" t="s">
        <v>9</v>
      </c>
      <c r="M46" s="24" t="s">
        <v>9</v>
      </c>
    </row>
    <row r="47" spans="1:13" ht="13.5" customHeight="1" thickTop="1" x14ac:dyDescent="0.25">
      <c r="A47" s="13"/>
      <c r="B47" s="14"/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 ht="26.25" customHeight="1" x14ac:dyDescent="0.3">
      <c r="B48" s="56" t="s">
        <v>42</v>
      </c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</row>
  </sheetData>
  <mergeCells count="33">
    <mergeCell ref="K42:K43"/>
    <mergeCell ref="B48:M48"/>
    <mergeCell ref="C3:C4"/>
    <mergeCell ref="C6:M6"/>
    <mergeCell ref="K3:K4"/>
    <mergeCell ref="C33:M33"/>
    <mergeCell ref="C45:M45"/>
    <mergeCell ref="L22:L23"/>
    <mergeCell ref="B6:B7"/>
    <mergeCell ref="K29:K31"/>
    <mergeCell ref="C18:M18"/>
    <mergeCell ref="L12:L13"/>
    <mergeCell ref="M12:M13"/>
    <mergeCell ref="M19:M26"/>
    <mergeCell ref="K9:K10"/>
    <mergeCell ref="M7:M11"/>
    <mergeCell ref="L9:L11"/>
    <mergeCell ref="L19:L21"/>
    <mergeCell ref="A1:M1"/>
    <mergeCell ref="E3:H3"/>
    <mergeCell ref="A3:A4"/>
    <mergeCell ref="B3:B4"/>
    <mergeCell ref="J3:J4"/>
    <mergeCell ref="D3:D4"/>
    <mergeCell ref="I3:I4"/>
    <mergeCell ref="M3:M4"/>
    <mergeCell ref="L3:L4"/>
    <mergeCell ref="M34:M39"/>
    <mergeCell ref="L40:L43"/>
    <mergeCell ref="M40:M43"/>
    <mergeCell ref="L27:L31"/>
    <mergeCell ref="M27:M31"/>
    <mergeCell ref="L36:L37"/>
  </mergeCells>
  <phoneticPr fontId="0" type="noConversion"/>
  <pageMargins left="0.31496062992125984" right="0.11811023622047245" top="0.55118110236220474" bottom="0.35433070866141736" header="0.31496062992125984" footer="0.31496062992125984"/>
  <pageSetup paperSize="9" scale="70" orientation="landscape" r:id="rId1"/>
  <rowBreaks count="2" manualBreakCount="2">
    <brk id="17" max="12" man="1"/>
    <brk id="4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Kurmakaeva</dc:creator>
  <cp:lastModifiedBy>пк</cp:lastModifiedBy>
  <cp:lastPrinted>2022-04-21T08:21:49Z</cp:lastPrinted>
  <dcterms:created xsi:type="dcterms:W3CDTF">2014-01-21T07:50:19Z</dcterms:created>
  <dcterms:modified xsi:type="dcterms:W3CDTF">2022-05-12T11:16:11Z</dcterms:modified>
</cp:coreProperties>
</file>