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Лист1" sheetId="4" r:id="rId1"/>
    <sheet name="Лист2" sheetId="2" r:id="rId2"/>
    <sheet name="Лист3" sheetId="3" r:id="rId3"/>
  </sheets>
  <definedNames>
    <definedName name="_xlnm.Print_Titles" localSheetId="0">Лист1!$6:$8</definedName>
    <definedName name="_xlnm.Print_Area" localSheetId="0">Лист1!$A$1:$O$339</definedName>
  </definedNames>
  <calcPr calcId="145621"/>
</workbook>
</file>

<file path=xl/calcChain.xml><?xml version="1.0" encoding="utf-8"?>
<calcChain xmlns="http://schemas.openxmlformats.org/spreadsheetml/2006/main">
  <c r="O14" i="4" l="1"/>
  <c r="O16" i="4"/>
  <c r="O17" i="4"/>
  <c r="O18" i="4"/>
  <c r="O15" i="4"/>
  <c r="O9" i="4"/>
  <c r="D205" i="4" l="1"/>
  <c r="E205" i="4"/>
  <c r="F205" i="4"/>
  <c r="G205" i="4"/>
  <c r="H205" i="4"/>
  <c r="I205" i="4"/>
  <c r="J205" i="4"/>
  <c r="K205" i="4"/>
  <c r="L205" i="4"/>
  <c r="M205" i="4"/>
  <c r="N205" i="4"/>
  <c r="D206" i="4"/>
  <c r="E206" i="4"/>
  <c r="F206" i="4"/>
  <c r="G206" i="4"/>
  <c r="H206" i="4"/>
  <c r="I206" i="4"/>
  <c r="J206" i="4"/>
  <c r="K206" i="4"/>
  <c r="L206" i="4"/>
  <c r="M206" i="4"/>
  <c r="N206" i="4"/>
  <c r="D207" i="4"/>
  <c r="E207" i="4"/>
  <c r="F207" i="4"/>
  <c r="G207" i="4"/>
  <c r="H207" i="4"/>
  <c r="I207" i="4"/>
  <c r="J207" i="4"/>
  <c r="K207" i="4"/>
  <c r="L207" i="4"/>
  <c r="M207" i="4"/>
  <c r="N207" i="4"/>
  <c r="E204" i="4"/>
  <c r="F204" i="4"/>
  <c r="G204" i="4"/>
  <c r="H204" i="4"/>
  <c r="I204" i="4"/>
  <c r="J204" i="4"/>
  <c r="K204" i="4"/>
  <c r="L204" i="4"/>
  <c r="M204" i="4"/>
  <c r="N204" i="4"/>
  <c r="D204" i="4"/>
  <c r="C253" i="4"/>
  <c r="O253" i="4" s="1"/>
  <c r="C254" i="4"/>
  <c r="C255" i="4"/>
  <c r="O255" i="4" s="1"/>
  <c r="C256" i="4"/>
  <c r="C252" i="4"/>
  <c r="O252" i="4" s="1"/>
  <c r="E252" i="4"/>
  <c r="F252" i="4"/>
  <c r="G252" i="4"/>
  <c r="H252" i="4"/>
  <c r="I252" i="4"/>
  <c r="D252" i="4"/>
  <c r="C15" i="4"/>
  <c r="C16" i="4"/>
  <c r="C17" i="4"/>
  <c r="C18" i="4"/>
  <c r="C14" i="4"/>
  <c r="D11" i="4"/>
  <c r="E11" i="4"/>
  <c r="F11" i="4"/>
  <c r="D12" i="4"/>
  <c r="E12" i="4"/>
  <c r="F12" i="4"/>
  <c r="D13" i="4"/>
  <c r="E13" i="4"/>
  <c r="F13" i="4"/>
  <c r="E10" i="4"/>
  <c r="F10" i="4"/>
  <c r="O254" i="4"/>
  <c r="O256" i="4"/>
  <c r="G253" i="4"/>
  <c r="G254" i="4"/>
  <c r="G255" i="4"/>
  <c r="G256" i="4"/>
  <c r="E254" i="4"/>
  <c r="F254" i="4"/>
  <c r="H254" i="4"/>
  <c r="I254" i="4"/>
  <c r="J254" i="4"/>
  <c r="K254" i="4"/>
  <c r="L254" i="4"/>
  <c r="M254" i="4"/>
  <c r="N254" i="4"/>
  <c r="E255" i="4"/>
  <c r="F255" i="4"/>
  <c r="H255" i="4"/>
  <c r="I255" i="4"/>
  <c r="J255" i="4"/>
  <c r="K255" i="4"/>
  <c r="L255" i="4"/>
  <c r="M255" i="4"/>
  <c r="N255" i="4"/>
  <c r="E256" i="4"/>
  <c r="F256" i="4"/>
  <c r="H256" i="4"/>
  <c r="I256" i="4"/>
  <c r="J256" i="4"/>
  <c r="K256" i="4"/>
  <c r="L256" i="4"/>
  <c r="M256" i="4"/>
  <c r="N256" i="4"/>
  <c r="D254" i="4"/>
  <c r="D255" i="4"/>
  <c r="D256" i="4"/>
  <c r="E253" i="4"/>
  <c r="F253" i="4"/>
  <c r="H253" i="4"/>
  <c r="I253" i="4"/>
  <c r="J253" i="4"/>
  <c r="K253" i="4"/>
  <c r="L253" i="4"/>
  <c r="M253" i="4"/>
  <c r="N253" i="4"/>
  <c r="D253" i="4"/>
  <c r="E14" i="4"/>
  <c r="F14" i="4"/>
  <c r="G14" i="4"/>
  <c r="H14" i="4"/>
  <c r="I14" i="4"/>
  <c r="J14" i="4"/>
  <c r="K14" i="4"/>
  <c r="L14" i="4"/>
  <c r="M14" i="4"/>
  <c r="N14" i="4"/>
  <c r="D14" i="4"/>
  <c r="E311" i="4" l="1"/>
  <c r="F311" i="4"/>
  <c r="G311" i="4"/>
  <c r="H311" i="4"/>
  <c r="I311" i="4"/>
  <c r="J311" i="4"/>
  <c r="K311" i="4"/>
  <c r="L311" i="4"/>
  <c r="M311" i="4"/>
  <c r="N311" i="4"/>
  <c r="E312" i="4"/>
  <c r="F312" i="4"/>
  <c r="G312" i="4"/>
  <c r="H312" i="4"/>
  <c r="I312" i="4"/>
  <c r="J312" i="4"/>
  <c r="K312" i="4"/>
  <c r="L312" i="4"/>
  <c r="M312" i="4"/>
  <c r="N312" i="4"/>
  <c r="E313" i="4"/>
  <c r="F313" i="4"/>
  <c r="G313" i="4"/>
  <c r="H313" i="4"/>
  <c r="I313" i="4"/>
  <c r="J313" i="4"/>
  <c r="K313" i="4"/>
  <c r="L313" i="4"/>
  <c r="M313" i="4"/>
  <c r="N313" i="4"/>
  <c r="E314" i="4"/>
  <c r="F314" i="4"/>
  <c r="G314" i="4"/>
  <c r="H314" i="4"/>
  <c r="I314" i="4"/>
  <c r="J314" i="4"/>
  <c r="K314" i="4"/>
  <c r="L314" i="4"/>
  <c r="M314" i="4"/>
  <c r="N314" i="4"/>
  <c r="D312" i="4"/>
  <c r="D313" i="4"/>
  <c r="D314" i="4"/>
  <c r="D311" i="4"/>
  <c r="O261" i="4" l="1"/>
  <c r="O260" i="4"/>
  <c r="E93" i="4"/>
  <c r="F93" i="4"/>
  <c r="G93" i="4"/>
  <c r="H93" i="4"/>
  <c r="I93" i="4"/>
  <c r="J93" i="4"/>
  <c r="K93" i="4"/>
  <c r="L93" i="4"/>
  <c r="M93" i="4"/>
  <c r="N93" i="4"/>
  <c r="O94" i="4"/>
  <c r="O95" i="4"/>
  <c r="E96" i="4"/>
  <c r="F96" i="4"/>
  <c r="G96" i="4"/>
  <c r="H96" i="4"/>
  <c r="I96" i="4"/>
  <c r="J96" i="4"/>
  <c r="K96" i="4"/>
  <c r="L96" i="4"/>
  <c r="M96" i="4"/>
  <c r="N96" i="4"/>
  <c r="D96" i="4"/>
  <c r="D95" i="4"/>
  <c r="D94" i="4"/>
  <c r="D93" i="4"/>
  <c r="O30" i="4"/>
  <c r="O311" i="4"/>
  <c r="O312" i="4"/>
  <c r="O314" i="4"/>
  <c r="E310" i="4"/>
  <c r="F310" i="4"/>
  <c r="G310" i="4"/>
  <c r="H310" i="4"/>
  <c r="I310" i="4"/>
  <c r="J310" i="4"/>
  <c r="K310" i="4"/>
  <c r="O310" i="4" s="1"/>
  <c r="L310" i="4"/>
  <c r="M310" i="4"/>
  <c r="N310" i="4"/>
  <c r="D310" i="4"/>
  <c r="D318" i="4"/>
  <c r="C313" i="4"/>
  <c r="O313" i="4" s="1"/>
  <c r="O326" i="4"/>
  <c r="O327" i="4"/>
  <c r="O328" i="4"/>
  <c r="O329" i="4"/>
  <c r="O325" i="4"/>
  <c r="E325" i="4"/>
  <c r="F325" i="4"/>
  <c r="G325" i="4"/>
  <c r="H325" i="4"/>
  <c r="I325" i="4"/>
  <c r="J325" i="4"/>
  <c r="K325" i="4"/>
  <c r="L325" i="4"/>
  <c r="M325" i="4"/>
  <c r="N325" i="4"/>
  <c r="D325" i="4"/>
  <c r="E329" i="4"/>
  <c r="F329" i="4"/>
  <c r="G329" i="4"/>
  <c r="H329" i="4"/>
  <c r="I329" i="4"/>
  <c r="J329" i="4"/>
  <c r="K329" i="4"/>
  <c r="L329" i="4"/>
  <c r="M329" i="4"/>
  <c r="D329" i="4"/>
  <c r="E328" i="4"/>
  <c r="F328" i="4"/>
  <c r="G328" i="4"/>
  <c r="H328" i="4"/>
  <c r="I328" i="4"/>
  <c r="J328" i="4"/>
  <c r="K328" i="4"/>
  <c r="L328" i="4"/>
  <c r="M328" i="4"/>
  <c r="N328" i="4"/>
  <c r="D328" i="4"/>
  <c r="E327" i="4"/>
  <c r="F327" i="4"/>
  <c r="G327" i="4"/>
  <c r="H327" i="4"/>
  <c r="I327" i="4"/>
  <c r="J327" i="4"/>
  <c r="K327" i="4"/>
  <c r="L327" i="4"/>
  <c r="M327" i="4"/>
  <c r="N327" i="4"/>
  <c r="D327" i="4"/>
  <c r="E326" i="4"/>
  <c r="F326" i="4"/>
  <c r="G326" i="4"/>
  <c r="H326" i="4"/>
  <c r="I326" i="4"/>
  <c r="J326" i="4"/>
  <c r="K326" i="4"/>
  <c r="L326" i="4"/>
  <c r="M326" i="4"/>
  <c r="N326" i="4"/>
  <c r="D326" i="4"/>
  <c r="O336" i="4"/>
  <c r="O337" i="4"/>
  <c r="O338" i="4"/>
  <c r="O339" i="4"/>
  <c r="O335" i="4"/>
  <c r="K335" i="4"/>
  <c r="M335" i="4"/>
  <c r="N335" i="4"/>
  <c r="L335" i="4"/>
  <c r="K337" i="4"/>
  <c r="K338" i="4"/>
  <c r="K339" i="4"/>
  <c r="K336" i="4"/>
  <c r="O330" i="4"/>
  <c r="K331" i="4"/>
  <c r="K332" i="4"/>
  <c r="K333" i="4"/>
  <c r="K334" i="4"/>
  <c r="K330" i="4"/>
  <c r="M330" i="4"/>
  <c r="L330" i="4"/>
  <c r="G330" i="4"/>
  <c r="O321" i="4"/>
  <c r="O322" i="4"/>
  <c r="O323" i="4"/>
  <c r="O324" i="4"/>
  <c r="O320" i="4"/>
  <c r="E320" i="4"/>
  <c r="F320" i="4"/>
  <c r="G320" i="4"/>
  <c r="H320" i="4"/>
  <c r="I320" i="4"/>
  <c r="J320" i="4"/>
  <c r="K320" i="4"/>
  <c r="L320" i="4"/>
  <c r="M320" i="4"/>
  <c r="N320" i="4"/>
  <c r="D320" i="4"/>
  <c r="C323" i="4"/>
  <c r="H13" i="4"/>
  <c r="I13" i="4"/>
  <c r="J13" i="4"/>
  <c r="K13" i="4"/>
  <c r="L13" i="4"/>
  <c r="M13" i="4"/>
  <c r="N13" i="4"/>
  <c r="H12" i="4"/>
  <c r="I12" i="4"/>
  <c r="J12" i="4"/>
  <c r="L12" i="4"/>
  <c r="M12" i="4"/>
  <c r="N12" i="4"/>
  <c r="H11" i="4"/>
  <c r="I11" i="4"/>
  <c r="J11" i="4"/>
  <c r="K11" i="4"/>
  <c r="L11" i="4"/>
  <c r="M11" i="4"/>
  <c r="N11" i="4"/>
  <c r="E203" i="4"/>
  <c r="H203" i="4"/>
  <c r="I203" i="4"/>
  <c r="J10" i="4"/>
  <c r="L203" i="4"/>
  <c r="M203" i="4"/>
  <c r="N10" i="4"/>
  <c r="D203" i="4"/>
  <c r="G13" i="4" l="1"/>
  <c r="G11" i="4"/>
  <c r="G12" i="4"/>
  <c r="G203" i="4"/>
  <c r="H10" i="4"/>
  <c r="G10" i="4" s="1"/>
  <c r="J203" i="4"/>
  <c r="F203" i="4"/>
  <c r="I10" i="4"/>
  <c r="D10" i="4"/>
  <c r="C10" i="4" s="1"/>
  <c r="N9" i="4"/>
  <c r="C12" i="4"/>
  <c r="C11" i="4"/>
  <c r="O11" i="4" s="1"/>
  <c r="J9" i="4"/>
  <c r="F9" i="4"/>
  <c r="I9" i="4"/>
  <c r="E9" i="4"/>
  <c r="K203" i="4"/>
  <c r="K12" i="4"/>
  <c r="O12" i="4" s="1"/>
  <c r="L10" i="4"/>
  <c r="L9" i="4" s="1"/>
  <c r="N203" i="4"/>
  <c r="M10" i="4"/>
  <c r="M9" i="4" s="1"/>
  <c r="K10" i="4"/>
  <c r="C13" i="4"/>
  <c r="O13" i="4" s="1"/>
  <c r="O302" i="4"/>
  <c r="O299" i="4"/>
  <c r="G299" i="4"/>
  <c r="N299" i="4"/>
  <c r="I299" i="4"/>
  <c r="J299" i="4"/>
  <c r="K299" i="4"/>
  <c r="L299" i="4"/>
  <c r="M299" i="4"/>
  <c r="H299" i="4"/>
  <c r="O308" i="4"/>
  <c r="O307" i="4"/>
  <c r="O306" i="4"/>
  <c r="O305" i="4"/>
  <c r="O304" i="4"/>
  <c r="E302" i="4"/>
  <c r="F302" i="4"/>
  <c r="G302" i="4"/>
  <c r="H302" i="4"/>
  <c r="I302" i="4"/>
  <c r="J302" i="4"/>
  <c r="K302" i="4"/>
  <c r="L302" i="4"/>
  <c r="M302" i="4"/>
  <c r="N302" i="4"/>
  <c r="D302" i="4"/>
  <c r="E301" i="4"/>
  <c r="F301" i="4"/>
  <c r="G301" i="4"/>
  <c r="H301" i="4"/>
  <c r="I301" i="4"/>
  <c r="J301" i="4"/>
  <c r="K301" i="4"/>
  <c r="L301" i="4"/>
  <c r="M301" i="4"/>
  <c r="N301" i="4"/>
  <c r="D301" i="4"/>
  <c r="E300" i="4"/>
  <c r="F300" i="4"/>
  <c r="G300" i="4"/>
  <c r="H300" i="4"/>
  <c r="I300" i="4"/>
  <c r="J300" i="4"/>
  <c r="K300" i="4"/>
  <c r="L300" i="4"/>
  <c r="M300" i="4"/>
  <c r="D300" i="4"/>
  <c r="K304" i="4"/>
  <c r="O280" i="4"/>
  <c r="O281" i="4"/>
  <c r="O282" i="4"/>
  <c r="O283" i="4"/>
  <c r="O279" i="4"/>
  <c r="C280" i="4"/>
  <c r="C281" i="4"/>
  <c r="C282" i="4"/>
  <c r="C283" i="4"/>
  <c r="C279" i="4"/>
  <c r="E279" i="4"/>
  <c r="E281" i="4"/>
  <c r="E282" i="4"/>
  <c r="E283" i="4"/>
  <c r="E280" i="4"/>
  <c r="O285" i="4"/>
  <c r="O286" i="4"/>
  <c r="O287" i="4"/>
  <c r="O288" i="4"/>
  <c r="O284" i="4"/>
  <c r="C285" i="4"/>
  <c r="C286" i="4"/>
  <c r="C287" i="4"/>
  <c r="C288" i="4"/>
  <c r="C284" i="4"/>
  <c r="H9" i="4" l="1"/>
  <c r="G9" i="4" s="1"/>
  <c r="D9" i="4"/>
  <c r="C9" i="4" s="1"/>
  <c r="K9" i="4"/>
  <c r="O10" i="4"/>
  <c r="E284" i="4"/>
  <c r="O290" i="4"/>
  <c r="O291" i="4"/>
  <c r="O292" i="4"/>
  <c r="O293" i="4"/>
  <c r="O289" i="4"/>
  <c r="K289" i="4"/>
  <c r="K291" i="4"/>
  <c r="K292" i="4"/>
  <c r="K293" i="4"/>
  <c r="K290" i="4"/>
  <c r="O295" i="4"/>
  <c r="O296" i="4"/>
  <c r="O297" i="4"/>
  <c r="O298" i="4"/>
  <c r="O294" i="4"/>
  <c r="K298" i="4"/>
  <c r="K295" i="4"/>
  <c r="K296" i="4"/>
  <c r="K297" i="4"/>
  <c r="K294" i="4"/>
  <c r="G295" i="4"/>
  <c r="G296" i="4"/>
  <c r="G297" i="4"/>
  <c r="G298" i="4"/>
  <c r="G294" i="4"/>
  <c r="O278" i="4" l="1"/>
  <c r="O275" i="4"/>
  <c r="O276" i="4"/>
  <c r="O277" i="4"/>
  <c r="O274" i="4"/>
  <c r="C274" i="4"/>
  <c r="D274" i="4"/>
  <c r="E274" i="4"/>
  <c r="F274" i="4"/>
  <c r="G274" i="4"/>
  <c r="H274" i="4"/>
  <c r="I274" i="4"/>
  <c r="J274" i="4"/>
  <c r="K274" i="4"/>
  <c r="L274" i="4"/>
  <c r="M274" i="4"/>
  <c r="N274" i="4"/>
  <c r="C278" i="4"/>
  <c r="C276" i="4"/>
  <c r="C277" i="4"/>
  <c r="C275" i="4"/>
  <c r="O270" i="4"/>
  <c r="D269" i="4"/>
  <c r="E269" i="4"/>
  <c r="F269" i="4"/>
  <c r="G269" i="4"/>
  <c r="H269" i="4"/>
  <c r="I269" i="4"/>
  <c r="J269" i="4"/>
  <c r="K269" i="4"/>
  <c r="L269" i="4"/>
  <c r="M269" i="4"/>
  <c r="N269" i="4"/>
  <c r="C269" i="4"/>
  <c r="O269" i="4" s="1"/>
  <c r="C271" i="4"/>
  <c r="O271" i="4" s="1"/>
  <c r="C272" i="4"/>
  <c r="O272" i="4" s="1"/>
  <c r="C273" i="4"/>
  <c r="O273" i="4" s="1"/>
  <c r="C270" i="4"/>
  <c r="O265" i="4"/>
  <c r="C265" i="4"/>
  <c r="O262" i="4"/>
  <c r="G259" i="4" l="1"/>
  <c r="G260" i="4"/>
  <c r="G257" i="4" s="1"/>
  <c r="O257" i="4" s="1"/>
  <c r="G261" i="4"/>
  <c r="G258" i="4"/>
  <c r="H257" i="4"/>
  <c r="I257" i="4"/>
  <c r="J257" i="4"/>
  <c r="C260" i="4"/>
  <c r="C261" i="4"/>
  <c r="C258" i="4"/>
  <c r="O258" i="4" s="1"/>
  <c r="C259" i="4"/>
  <c r="O259" i="4" s="1"/>
  <c r="C257" i="4"/>
  <c r="F257" i="4"/>
  <c r="E257" i="4"/>
  <c r="O237" i="4" l="1"/>
  <c r="O236" i="4"/>
  <c r="O235" i="4"/>
  <c r="O234" i="4"/>
  <c r="O232" i="4"/>
  <c r="C232" i="4"/>
  <c r="E232" i="4"/>
  <c r="F232" i="4"/>
  <c r="G232" i="4"/>
  <c r="H232" i="4"/>
  <c r="I232" i="4"/>
  <c r="J232" i="4"/>
  <c r="K232" i="4"/>
  <c r="L232" i="4"/>
  <c r="M232" i="4"/>
  <c r="N232" i="4"/>
  <c r="D232" i="4"/>
  <c r="C237" i="4"/>
  <c r="E237" i="4"/>
  <c r="F237" i="4"/>
  <c r="G237" i="4"/>
  <c r="H237" i="4"/>
  <c r="I237" i="4"/>
  <c r="J237" i="4"/>
  <c r="K237" i="4"/>
  <c r="L237" i="4"/>
  <c r="M237" i="4"/>
  <c r="N237" i="4"/>
  <c r="D237" i="4"/>
  <c r="C236" i="4"/>
  <c r="E236" i="4"/>
  <c r="F236" i="4"/>
  <c r="G236" i="4"/>
  <c r="H236" i="4"/>
  <c r="I236" i="4"/>
  <c r="J236" i="4"/>
  <c r="K236" i="4"/>
  <c r="L236" i="4"/>
  <c r="M236" i="4"/>
  <c r="N236" i="4"/>
  <c r="D236" i="4"/>
  <c r="C235" i="4"/>
  <c r="E235" i="4"/>
  <c r="F235" i="4"/>
  <c r="G235" i="4"/>
  <c r="H235" i="4"/>
  <c r="I235" i="4"/>
  <c r="J235" i="4"/>
  <c r="K235" i="4"/>
  <c r="L235" i="4"/>
  <c r="M235" i="4"/>
  <c r="N235" i="4"/>
  <c r="D235" i="4"/>
  <c r="C234" i="4"/>
  <c r="E234" i="4"/>
  <c r="F234" i="4"/>
  <c r="G234" i="4"/>
  <c r="H234" i="4"/>
  <c r="I234" i="4"/>
  <c r="J234" i="4"/>
  <c r="K234" i="4"/>
  <c r="L234" i="4"/>
  <c r="M234" i="4"/>
  <c r="N234" i="4"/>
  <c r="D234" i="4"/>
  <c r="G245" i="4"/>
  <c r="G243" i="4"/>
  <c r="G241" i="4"/>
  <c r="O241" i="4" s="1"/>
  <c r="G240" i="4"/>
  <c r="O240" i="4" s="1"/>
  <c r="G239" i="4"/>
  <c r="C245" i="4"/>
  <c r="C243" i="4"/>
  <c r="C241" i="4"/>
  <c r="C240" i="4"/>
  <c r="K239" i="4"/>
  <c r="L239" i="4"/>
  <c r="M239" i="4"/>
  <c r="N239" i="4"/>
  <c r="E245" i="4"/>
  <c r="F245" i="4"/>
  <c r="H245" i="4"/>
  <c r="I245" i="4"/>
  <c r="J245" i="4"/>
  <c r="K245" i="4"/>
  <c r="L245" i="4"/>
  <c r="M245" i="4"/>
  <c r="N245" i="4"/>
  <c r="N243" i="4"/>
  <c r="E243" i="4"/>
  <c r="F243" i="4"/>
  <c r="H243" i="4"/>
  <c r="I243" i="4"/>
  <c r="J243" i="4"/>
  <c r="K243" i="4"/>
  <c r="L243" i="4"/>
  <c r="M243" i="4"/>
  <c r="E241" i="4"/>
  <c r="F241" i="4"/>
  <c r="H241" i="4"/>
  <c r="I241" i="4"/>
  <c r="J241" i="4"/>
  <c r="K241" i="4"/>
  <c r="L241" i="4"/>
  <c r="M241" i="4"/>
  <c r="N241" i="4"/>
  <c r="E240" i="4"/>
  <c r="F240" i="4"/>
  <c r="H240" i="4"/>
  <c r="I240" i="4"/>
  <c r="J240" i="4"/>
  <c r="K240" i="4"/>
  <c r="L240" i="4"/>
  <c r="M240" i="4"/>
  <c r="N240" i="4"/>
  <c r="D245" i="4"/>
  <c r="D243" i="4"/>
  <c r="D241" i="4"/>
  <c r="D240" i="4"/>
  <c r="O249" i="4" l="1"/>
  <c r="O248" i="4"/>
  <c r="O246" i="4"/>
  <c r="G251" i="4"/>
  <c r="G250" i="4"/>
  <c r="G249" i="4"/>
  <c r="G248" i="4"/>
  <c r="C250" i="4"/>
  <c r="O250" i="4" s="1"/>
  <c r="C251" i="4"/>
  <c r="O251" i="4" s="1"/>
  <c r="C249" i="4"/>
  <c r="C248" i="4"/>
  <c r="C246" i="4"/>
  <c r="E246" i="4"/>
  <c r="F246" i="4"/>
  <c r="H246" i="4"/>
  <c r="I246" i="4"/>
  <c r="J246" i="4"/>
  <c r="K246" i="4"/>
  <c r="L246" i="4"/>
  <c r="M246" i="4"/>
  <c r="N246" i="4"/>
  <c r="D246" i="4"/>
  <c r="O188" i="4"/>
  <c r="G189" i="4"/>
  <c r="O189" i="4" s="1"/>
  <c r="G190" i="4"/>
  <c r="O190" i="4" s="1"/>
  <c r="G191" i="4"/>
  <c r="O191" i="4" s="1"/>
  <c r="G192" i="4"/>
  <c r="O192" i="4" s="1"/>
  <c r="G193" i="4"/>
  <c r="O193" i="4" s="1"/>
  <c r="G194" i="4"/>
  <c r="O194" i="4" s="1"/>
  <c r="G195" i="4"/>
  <c r="O195" i="4" s="1"/>
  <c r="G196" i="4"/>
  <c r="O196" i="4" s="1"/>
  <c r="G197" i="4"/>
  <c r="O197" i="4" s="1"/>
  <c r="G198" i="4"/>
  <c r="O198" i="4" s="1"/>
  <c r="G199" i="4"/>
  <c r="O199" i="4" s="1"/>
  <c r="G200" i="4"/>
  <c r="O200" i="4" s="1"/>
  <c r="G201" i="4"/>
  <c r="O201" i="4" s="1"/>
  <c r="G202" i="4"/>
  <c r="O202" i="4" s="1"/>
  <c r="K198" i="4"/>
  <c r="L198" i="4"/>
  <c r="M198" i="4"/>
  <c r="N198" i="4"/>
  <c r="J198" i="4"/>
  <c r="J188" i="4"/>
  <c r="G188" i="4" s="1"/>
  <c r="K188" i="4"/>
  <c r="L188" i="4"/>
  <c r="M188" i="4"/>
  <c r="N188" i="4"/>
  <c r="J193" i="4"/>
  <c r="K193" i="4"/>
  <c r="L193" i="4"/>
  <c r="M193" i="4"/>
  <c r="N193" i="4"/>
  <c r="I193" i="4"/>
  <c r="I188" i="4"/>
  <c r="G246" i="4" l="1"/>
  <c r="K221" i="4"/>
  <c r="L221" i="4"/>
  <c r="M221" i="4"/>
  <c r="N221" i="4"/>
  <c r="E224" i="4"/>
  <c r="F224" i="4"/>
  <c r="G224" i="4"/>
  <c r="H224" i="4"/>
  <c r="D224" i="4"/>
  <c r="E222" i="4"/>
  <c r="F222" i="4"/>
  <c r="G222" i="4"/>
  <c r="H222" i="4"/>
  <c r="I222" i="4"/>
  <c r="J222" i="4"/>
  <c r="K222" i="4"/>
  <c r="L222" i="4"/>
  <c r="M222" i="4"/>
  <c r="N222" i="4"/>
  <c r="D222" i="4"/>
  <c r="G231" i="4"/>
  <c r="G230" i="4"/>
  <c r="G229" i="4"/>
  <c r="G228" i="4"/>
  <c r="D227" i="4"/>
  <c r="E227" i="4"/>
  <c r="F227" i="4"/>
  <c r="H227" i="4"/>
  <c r="I227" i="4"/>
  <c r="J227" i="4"/>
  <c r="K227" i="4"/>
  <c r="L227" i="4"/>
  <c r="M227" i="4"/>
  <c r="N227" i="4"/>
  <c r="C229" i="4"/>
  <c r="C230" i="4"/>
  <c r="C231" i="4"/>
  <c r="C228" i="4"/>
  <c r="G92" i="4"/>
  <c r="H92" i="4"/>
  <c r="I92" i="4"/>
  <c r="J92" i="4"/>
  <c r="G95" i="4"/>
  <c r="G94" i="4"/>
  <c r="H95" i="4"/>
  <c r="I95" i="4"/>
  <c r="J95" i="4"/>
  <c r="L95" i="4"/>
  <c r="M95" i="4"/>
  <c r="N95" i="4"/>
  <c r="H94" i="4"/>
  <c r="I94" i="4"/>
  <c r="J94" i="4"/>
  <c r="L94" i="4"/>
  <c r="M94" i="4"/>
  <c r="N94" i="4"/>
  <c r="L92" i="4"/>
  <c r="M92" i="4"/>
  <c r="N92" i="4"/>
  <c r="O187" i="4"/>
  <c r="O186" i="4"/>
  <c r="O185" i="4"/>
  <c r="O184" i="4"/>
  <c r="C183" i="4"/>
  <c r="O183" i="4" s="1"/>
  <c r="C185" i="4"/>
  <c r="C184" i="4"/>
  <c r="F183" i="4"/>
  <c r="O178" i="4"/>
  <c r="O176" i="4"/>
  <c r="O175" i="4"/>
  <c r="O174" i="4"/>
  <c r="O173" i="4"/>
  <c r="K176" i="4"/>
  <c r="K172" i="4" s="1"/>
  <c r="K175" i="4"/>
  <c r="K174" i="4"/>
  <c r="K173" i="4"/>
  <c r="D172" i="4"/>
  <c r="E172" i="4"/>
  <c r="F172" i="4"/>
  <c r="G172" i="4"/>
  <c r="H172" i="4"/>
  <c r="I172" i="4"/>
  <c r="J172" i="4"/>
  <c r="L172" i="4"/>
  <c r="M172" i="4"/>
  <c r="N172" i="4"/>
  <c r="C172" i="4"/>
  <c r="C176" i="4"/>
  <c r="C175" i="4"/>
  <c r="C174" i="4"/>
  <c r="C173" i="4"/>
  <c r="E176" i="4"/>
  <c r="F176" i="4"/>
  <c r="D176" i="4"/>
  <c r="E175" i="4"/>
  <c r="F175" i="4"/>
  <c r="D175" i="4"/>
  <c r="E174" i="4"/>
  <c r="F174" i="4"/>
  <c r="D174" i="4"/>
  <c r="E173" i="4"/>
  <c r="F173" i="4"/>
  <c r="D173" i="4"/>
  <c r="K179" i="4"/>
  <c r="K180" i="4"/>
  <c r="K181" i="4"/>
  <c r="K182" i="4"/>
  <c r="K178" i="4"/>
  <c r="C180" i="4"/>
  <c r="C181" i="4"/>
  <c r="C179" i="4"/>
  <c r="O168" i="4"/>
  <c r="O162" i="4"/>
  <c r="K163" i="4"/>
  <c r="K164" i="4"/>
  <c r="K94" i="4" s="1"/>
  <c r="K165" i="4"/>
  <c r="K166" i="4"/>
  <c r="K162" i="4"/>
  <c r="M162" i="4"/>
  <c r="N162" i="4"/>
  <c r="L162" i="4"/>
  <c r="G164" i="4"/>
  <c r="O164" i="4" s="1"/>
  <c r="G165" i="4"/>
  <c r="G166" i="4"/>
  <c r="O166" i="4" s="1"/>
  <c r="G167" i="4"/>
  <c r="O167" i="4" s="1"/>
  <c r="G163" i="4"/>
  <c r="G170" i="4"/>
  <c r="G171" i="4"/>
  <c r="G169" i="4"/>
  <c r="C169" i="4"/>
  <c r="O169" i="4" s="1"/>
  <c r="C170" i="4"/>
  <c r="O170" i="4" s="1"/>
  <c r="C171" i="4"/>
  <c r="O171" i="4" s="1"/>
  <c r="C168" i="4"/>
  <c r="O142" i="4"/>
  <c r="O141" i="4"/>
  <c r="E144" i="4"/>
  <c r="F144" i="4"/>
  <c r="H144" i="4"/>
  <c r="I144" i="4"/>
  <c r="J144" i="4"/>
  <c r="K144" i="4"/>
  <c r="L144" i="4"/>
  <c r="M144" i="4"/>
  <c r="N144" i="4"/>
  <c r="D144" i="4"/>
  <c r="F143" i="4"/>
  <c r="H143" i="4"/>
  <c r="I143" i="4"/>
  <c r="J143" i="4"/>
  <c r="K143" i="4"/>
  <c r="L143" i="4"/>
  <c r="M143" i="4"/>
  <c r="N143" i="4"/>
  <c r="O152" i="4"/>
  <c r="O155" i="4"/>
  <c r="O156" i="4"/>
  <c r="O157" i="4"/>
  <c r="O160" i="4"/>
  <c r="O161" i="4"/>
  <c r="O147" i="4"/>
  <c r="G155" i="4"/>
  <c r="K112" i="4"/>
  <c r="L112" i="4"/>
  <c r="M112" i="4"/>
  <c r="N112" i="4"/>
  <c r="K111" i="4"/>
  <c r="L111" i="4"/>
  <c r="M111" i="4"/>
  <c r="N111" i="4"/>
  <c r="K110" i="4"/>
  <c r="L110" i="4"/>
  <c r="M110" i="4"/>
  <c r="N110" i="4"/>
  <c r="K109" i="4"/>
  <c r="L109" i="4"/>
  <c r="M109" i="4"/>
  <c r="N109" i="4"/>
  <c r="K108" i="4"/>
  <c r="L108" i="4"/>
  <c r="M108" i="4"/>
  <c r="N108" i="4"/>
  <c r="K113" i="4"/>
  <c r="L113" i="4"/>
  <c r="M113" i="4"/>
  <c r="N113" i="4"/>
  <c r="O113" i="4"/>
  <c r="C227" i="4" l="1"/>
  <c r="O165" i="4"/>
  <c r="O163" i="4"/>
  <c r="K95" i="4"/>
  <c r="K92" i="4" s="1"/>
  <c r="G227" i="4"/>
  <c r="O172" i="4"/>
  <c r="D113" i="4"/>
  <c r="E113" i="4"/>
  <c r="F113" i="4"/>
  <c r="H113" i="4"/>
  <c r="I113" i="4"/>
  <c r="J113" i="4"/>
  <c r="C113" i="4"/>
  <c r="K15" i="4"/>
  <c r="L15" i="4"/>
  <c r="M15" i="4"/>
  <c r="N15" i="4"/>
  <c r="D16" i="4"/>
  <c r="E16" i="4"/>
  <c r="F16" i="4"/>
  <c r="K16" i="4"/>
  <c r="L16" i="4"/>
  <c r="M16" i="4"/>
  <c r="N16" i="4"/>
  <c r="D17" i="4"/>
  <c r="E17" i="4"/>
  <c r="F17" i="4"/>
  <c r="K17" i="4"/>
  <c r="L17" i="4"/>
  <c r="M17" i="4"/>
  <c r="N17" i="4"/>
  <c r="D18" i="4"/>
  <c r="K18" i="4"/>
  <c r="L18" i="4"/>
  <c r="M18" i="4"/>
  <c r="N18" i="4"/>
  <c r="O88" i="4"/>
  <c r="O85" i="4"/>
  <c r="D81" i="4"/>
  <c r="E81" i="4"/>
  <c r="F81" i="4"/>
  <c r="H81" i="4"/>
  <c r="I81" i="4"/>
  <c r="J81" i="4"/>
  <c r="K81" i="4"/>
  <c r="L81" i="4"/>
  <c r="M81" i="4"/>
  <c r="N81" i="4"/>
  <c r="C81" i="4"/>
  <c r="C84" i="4"/>
  <c r="E84" i="4"/>
  <c r="F84" i="4"/>
  <c r="H84" i="4"/>
  <c r="I84" i="4"/>
  <c r="J84" i="4"/>
  <c r="D84" i="4"/>
  <c r="G89" i="4"/>
  <c r="G90" i="4"/>
  <c r="G84" i="4" s="1"/>
  <c r="G91" i="4"/>
  <c r="G88" i="4"/>
  <c r="C89" i="4"/>
  <c r="O89" i="4" s="1"/>
  <c r="C90" i="4"/>
  <c r="O90" i="4" s="1"/>
  <c r="C91" i="4"/>
  <c r="O91" i="4" s="1"/>
  <c r="C88" i="4"/>
  <c r="E87" i="4"/>
  <c r="F87" i="4"/>
  <c r="H87" i="4"/>
  <c r="I87" i="4"/>
  <c r="J87" i="4"/>
  <c r="D87" i="4"/>
  <c r="J71" i="4"/>
  <c r="I72" i="4"/>
  <c r="J72" i="4"/>
  <c r="I73" i="4"/>
  <c r="J73" i="4"/>
  <c r="J16" i="4" s="1"/>
  <c r="I74" i="4"/>
  <c r="J74" i="4"/>
  <c r="J17" i="4" s="1"/>
  <c r="I75" i="4"/>
  <c r="J75" i="4"/>
  <c r="J18" i="4" s="1"/>
  <c r="H72" i="4"/>
  <c r="H73" i="4"/>
  <c r="H74" i="4"/>
  <c r="H75" i="4"/>
  <c r="I76" i="4"/>
  <c r="I71" i="4" s="1"/>
  <c r="I58" i="4"/>
  <c r="I17" i="4" s="1"/>
  <c r="I57" i="4"/>
  <c r="I16" i="4" s="1"/>
  <c r="I56" i="4"/>
  <c r="I60" i="4"/>
  <c r="E58" i="4"/>
  <c r="F58" i="4"/>
  <c r="E57" i="4"/>
  <c r="F57" i="4"/>
  <c r="E56" i="4"/>
  <c r="F56" i="4"/>
  <c r="D57" i="4"/>
  <c r="D58" i="4"/>
  <c r="D59" i="4"/>
  <c r="C67" i="4"/>
  <c r="O67" i="4" s="1"/>
  <c r="C68" i="4"/>
  <c r="O68" i="4" s="1"/>
  <c r="C69" i="4"/>
  <c r="O69" i="4" s="1"/>
  <c r="C70" i="4"/>
  <c r="O70" i="4" s="1"/>
  <c r="G63" i="4"/>
  <c r="G62" i="4"/>
  <c r="G61" i="4"/>
  <c r="C64" i="4"/>
  <c r="C63" i="4"/>
  <c r="O63" i="4" s="1"/>
  <c r="C62" i="4"/>
  <c r="C61" i="4"/>
  <c r="O61" i="4" s="1"/>
  <c r="E66" i="4"/>
  <c r="G87" i="4" l="1"/>
  <c r="O84" i="4"/>
  <c r="G81" i="4"/>
  <c r="O81" i="4" s="1"/>
  <c r="C87" i="4"/>
  <c r="O87" i="4" s="1"/>
  <c r="G74" i="4"/>
  <c r="G72" i="4"/>
  <c r="G75" i="4"/>
  <c r="G73" i="4"/>
  <c r="I18" i="4"/>
  <c r="O62" i="4"/>
  <c r="C57" i="4"/>
  <c r="I55" i="4"/>
  <c r="C58" i="4"/>
  <c r="C60" i="4"/>
  <c r="K45" i="4" l="1"/>
  <c r="K44" i="4"/>
  <c r="K42" i="4"/>
  <c r="K40" i="4"/>
  <c r="K38" i="4"/>
  <c r="K36" i="4"/>
  <c r="I45" i="4"/>
  <c r="O32" i="4"/>
  <c r="O33" i="4"/>
  <c r="O34" i="4"/>
  <c r="K25" i="4"/>
  <c r="K19" i="4" s="1"/>
  <c r="K24" i="4"/>
  <c r="K22" i="4"/>
  <c r="K21" i="4"/>
  <c r="K20" i="4"/>
  <c r="G30" i="4"/>
  <c r="O31" i="4" s="1"/>
  <c r="G28" i="4"/>
  <c r="G29" i="4"/>
  <c r="G27" i="4"/>
  <c r="G20" i="4" s="1"/>
  <c r="F20" i="4"/>
  <c r="F15" i="4" s="1"/>
  <c r="H20" i="4"/>
  <c r="I20" i="4"/>
  <c r="I15" i="4" s="1"/>
  <c r="J20" i="4"/>
  <c r="J15" i="4" s="1"/>
  <c r="C28" i="4"/>
  <c r="C29" i="4"/>
  <c r="O29" i="4" s="1"/>
  <c r="D20" i="4"/>
  <c r="O28" i="4" l="1"/>
  <c r="O316" i="4"/>
  <c r="O317" i="4"/>
  <c r="O319" i="4"/>
  <c r="J318" i="4"/>
  <c r="J315" i="4" s="1"/>
  <c r="I318" i="4"/>
  <c r="I315" i="4" s="1"/>
  <c r="H318" i="4"/>
  <c r="G323" i="4"/>
  <c r="H304" i="4"/>
  <c r="D304" i="4"/>
  <c r="G307" i="4"/>
  <c r="G304" i="4" s="1"/>
  <c r="E292" i="4"/>
  <c r="F292" i="4"/>
  <c r="F289" i="4" s="1"/>
  <c r="H292" i="4"/>
  <c r="H289" i="4" s="1"/>
  <c r="I292" i="4"/>
  <c r="I289" i="4" s="1"/>
  <c r="J292" i="4"/>
  <c r="J289" i="4" s="1"/>
  <c r="D292" i="4"/>
  <c r="H294" i="4"/>
  <c r="I294" i="4"/>
  <c r="J294" i="4"/>
  <c r="F294" i="4"/>
  <c r="C187" i="4"/>
  <c r="C186" i="4"/>
  <c r="G318" i="4" l="1"/>
  <c r="H315" i="4"/>
  <c r="G315" i="4" s="1"/>
  <c r="C182" i="4"/>
  <c r="G179" i="4"/>
  <c r="O179" i="4" s="1"/>
  <c r="G180" i="4"/>
  <c r="O180" i="4" s="1"/>
  <c r="G181" i="4"/>
  <c r="O181" i="4" s="1"/>
  <c r="G182" i="4"/>
  <c r="O182" i="4" s="1"/>
  <c r="E178" i="4"/>
  <c r="F178" i="4"/>
  <c r="H178" i="4"/>
  <c r="I178" i="4"/>
  <c r="J178" i="4"/>
  <c r="D178" i="4"/>
  <c r="G178" i="4" l="1"/>
  <c r="C178" i="4"/>
  <c r="E163" i="4"/>
  <c r="F163" i="4"/>
  <c r="H163" i="4"/>
  <c r="I163" i="4"/>
  <c r="J163" i="4"/>
  <c r="E164" i="4"/>
  <c r="F164" i="4"/>
  <c r="H164" i="4"/>
  <c r="I164" i="4"/>
  <c r="J164" i="4"/>
  <c r="E165" i="4"/>
  <c r="F165" i="4"/>
  <c r="H165" i="4"/>
  <c r="I165" i="4"/>
  <c r="J165" i="4"/>
  <c r="D165" i="4"/>
  <c r="D164" i="4"/>
  <c r="D163" i="4"/>
  <c r="F167" i="4"/>
  <c r="E109" i="4"/>
  <c r="F109" i="4"/>
  <c r="E110" i="4"/>
  <c r="F110" i="4"/>
  <c r="E111" i="4"/>
  <c r="F111" i="4"/>
  <c r="E112" i="4"/>
  <c r="F112" i="4"/>
  <c r="D112" i="4"/>
  <c r="D111" i="4"/>
  <c r="D110" i="4"/>
  <c r="D109" i="4"/>
  <c r="H109" i="4"/>
  <c r="I109" i="4"/>
  <c r="J109" i="4"/>
  <c r="H110" i="4"/>
  <c r="I110" i="4"/>
  <c r="J110" i="4"/>
  <c r="H111" i="4"/>
  <c r="I111" i="4"/>
  <c r="J111" i="4"/>
  <c r="H112" i="4"/>
  <c r="I112" i="4"/>
  <c r="J112" i="4"/>
  <c r="G117" i="4"/>
  <c r="G112" i="4" s="1"/>
  <c r="G116" i="4"/>
  <c r="G111" i="4" s="1"/>
  <c r="G115" i="4"/>
  <c r="G110" i="4" s="1"/>
  <c r="G114" i="4"/>
  <c r="J108" i="4"/>
  <c r="H76" i="4"/>
  <c r="H71" i="4" s="1"/>
  <c r="G71" i="4" s="1"/>
  <c r="G79" i="4"/>
  <c r="G76" i="4" s="1"/>
  <c r="E42" i="4"/>
  <c r="F42" i="4"/>
  <c r="H42" i="4"/>
  <c r="H36" i="4" s="1"/>
  <c r="I42" i="4"/>
  <c r="I36" i="4" s="1"/>
  <c r="D42" i="4"/>
  <c r="H45" i="4"/>
  <c r="G45" i="4" s="1"/>
  <c r="G48" i="4"/>
  <c r="G42" i="4" s="1"/>
  <c r="G36" i="4" s="1"/>
  <c r="G113" i="4" l="1"/>
  <c r="G109" i="4"/>
  <c r="H108" i="4"/>
  <c r="C164" i="4"/>
  <c r="C42" i="4"/>
  <c r="O42" i="4" s="1"/>
  <c r="C165" i="4"/>
  <c r="C163" i="4"/>
  <c r="I108" i="4"/>
  <c r="D239" i="4"/>
  <c r="E239" i="4"/>
  <c r="F239" i="4"/>
  <c r="H239" i="4"/>
  <c r="I239" i="4"/>
  <c r="J239" i="4"/>
  <c r="C239" i="4"/>
  <c r="O239" i="4" s="1"/>
  <c r="C148" i="4"/>
  <c r="C149" i="4"/>
  <c r="C150" i="4"/>
  <c r="C151" i="4"/>
  <c r="G148" i="4"/>
  <c r="G149" i="4"/>
  <c r="G143" i="4" s="1"/>
  <c r="G150" i="4"/>
  <c r="G144" i="4" s="1"/>
  <c r="G151" i="4"/>
  <c r="I147" i="4"/>
  <c r="I141" i="4" s="1"/>
  <c r="J147" i="4"/>
  <c r="J141" i="4" s="1"/>
  <c r="H147" i="4"/>
  <c r="F147" i="4"/>
  <c r="F141" i="4" s="1"/>
  <c r="D56" i="4"/>
  <c r="D15" i="4" s="1"/>
  <c r="C205" i="4" l="1"/>
  <c r="O205" i="4" s="1"/>
  <c r="O151" i="4"/>
  <c r="O149" i="4"/>
  <c r="O150" i="4"/>
  <c r="O148" i="4"/>
  <c r="G108" i="4"/>
  <c r="C56" i="4"/>
  <c r="D55" i="4"/>
  <c r="O245" i="4"/>
  <c r="C162" i="4"/>
  <c r="O243" i="4"/>
  <c r="C204" i="4"/>
  <c r="O204" i="4" s="1"/>
  <c r="G147" i="4"/>
  <c r="G141" i="4" s="1"/>
  <c r="H141" i="4"/>
  <c r="E330" i="4"/>
  <c r="F330" i="4"/>
  <c r="H330" i="4"/>
  <c r="I330" i="4"/>
  <c r="J330" i="4"/>
  <c r="N330" i="4"/>
  <c r="D330" i="4"/>
  <c r="G333" i="4"/>
  <c r="E335" i="4"/>
  <c r="F335" i="4"/>
  <c r="H335" i="4"/>
  <c r="I335" i="4"/>
  <c r="J335" i="4"/>
  <c r="D335" i="4"/>
  <c r="G338" i="4"/>
  <c r="G335" i="4" s="1"/>
  <c r="C338" i="4"/>
  <c r="E318" i="4"/>
  <c r="E315" i="4" s="1"/>
  <c r="F318" i="4"/>
  <c r="F315" i="4" s="1"/>
  <c r="D315" i="4"/>
  <c r="G289" i="4"/>
  <c r="C267" i="4"/>
  <c r="O267" i="4" s="1"/>
  <c r="C207" i="4" l="1"/>
  <c r="O207" i="4" s="1"/>
  <c r="G292" i="4"/>
  <c r="C335" i="4"/>
  <c r="C320" i="4"/>
  <c r="E262" i="4"/>
  <c r="D262" i="4"/>
  <c r="I224" i="4"/>
  <c r="J224" i="4"/>
  <c r="J162" i="4"/>
  <c r="I162" i="4"/>
  <c r="H162" i="4"/>
  <c r="F162" i="4"/>
  <c r="E162" i="4"/>
  <c r="D162" i="4"/>
  <c r="I167" i="4"/>
  <c r="J167" i="4"/>
  <c r="H167" i="4"/>
  <c r="E155" i="4"/>
  <c r="F155" i="4"/>
  <c r="H155" i="4"/>
  <c r="I155" i="4"/>
  <c r="J155" i="4"/>
  <c r="D155" i="4"/>
  <c r="I157" i="4"/>
  <c r="J157" i="4"/>
  <c r="H157" i="4"/>
  <c r="F157" i="4"/>
  <c r="C262" i="4" l="1"/>
  <c r="O230" i="4"/>
  <c r="O224" i="4" s="1"/>
  <c r="G162" i="4"/>
  <c r="I221" i="4"/>
  <c r="G221" i="4"/>
  <c r="E221" i="4"/>
  <c r="C224" i="4"/>
  <c r="J221" i="4"/>
  <c r="H221" i="4"/>
  <c r="F221" i="4"/>
  <c r="D221" i="4"/>
  <c r="C110" i="4"/>
  <c r="O110" i="4" s="1"/>
  <c r="C111" i="4"/>
  <c r="O111" i="4" s="1"/>
  <c r="C112" i="4"/>
  <c r="O112" i="4" s="1"/>
  <c r="C109" i="4"/>
  <c r="O109" i="4" s="1"/>
  <c r="E108" i="4"/>
  <c r="F108" i="4"/>
  <c r="D108" i="4"/>
  <c r="C107" i="4"/>
  <c r="C106" i="4"/>
  <c r="C101" i="4" s="1"/>
  <c r="C105" i="4"/>
  <c r="C104" i="4"/>
  <c r="C99" i="4" s="1"/>
  <c r="F100" i="4"/>
  <c r="F94" i="4" s="1"/>
  <c r="F101" i="4"/>
  <c r="F95" i="4" s="1"/>
  <c r="F102" i="4"/>
  <c r="F99" i="4"/>
  <c r="F103" i="4"/>
  <c r="C79" i="4"/>
  <c r="O79" i="4" s="1"/>
  <c r="E74" i="4"/>
  <c r="F74" i="4"/>
  <c r="F71" i="4" s="1"/>
  <c r="D74" i="4"/>
  <c r="F76" i="4"/>
  <c r="F36" i="4"/>
  <c r="C46" i="4"/>
  <c r="O46" i="4" s="1"/>
  <c r="C47" i="4"/>
  <c r="C48" i="4"/>
  <c r="O48" i="4" s="1"/>
  <c r="F45" i="4"/>
  <c r="E22" i="4"/>
  <c r="F22" i="4"/>
  <c r="H22" i="4"/>
  <c r="I22" i="4"/>
  <c r="J22" i="4"/>
  <c r="D22" i="4"/>
  <c r="E21" i="4"/>
  <c r="F21" i="4"/>
  <c r="H21" i="4"/>
  <c r="I21" i="4"/>
  <c r="J21" i="4"/>
  <c r="D21" i="4"/>
  <c r="O334" i="4"/>
  <c r="C333" i="4"/>
  <c r="O333" i="4" s="1"/>
  <c r="O332" i="4"/>
  <c r="O331" i="4"/>
  <c r="C330" i="4"/>
  <c r="C328" i="4"/>
  <c r="C325" i="4"/>
  <c r="C318" i="4"/>
  <c r="O318" i="4" s="1"/>
  <c r="C315" i="4"/>
  <c r="O315" i="4" s="1"/>
  <c r="C314" i="4"/>
  <c r="C312" i="4"/>
  <c r="C311" i="4"/>
  <c r="C307" i="4"/>
  <c r="C306" i="4"/>
  <c r="F304" i="4"/>
  <c r="E304" i="4"/>
  <c r="O303" i="4"/>
  <c r="C302" i="4"/>
  <c r="C301" i="4"/>
  <c r="O301" i="4" s="1"/>
  <c r="O300" i="4"/>
  <c r="F299" i="4"/>
  <c r="E299" i="4"/>
  <c r="D299" i="4"/>
  <c r="C297" i="4"/>
  <c r="E294" i="4"/>
  <c r="D294" i="4"/>
  <c r="C292" i="4"/>
  <c r="E289" i="4"/>
  <c r="D289" i="4"/>
  <c r="D257" i="4"/>
  <c r="O231" i="4"/>
  <c r="C226" i="4"/>
  <c r="O226" i="4" s="1"/>
  <c r="D183" i="4"/>
  <c r="G160" i="4"/>
  <c r="C160" i="4"/>
  <c r="E159" i="4"/>
  <c r="D159" i="4" s="1"/>
  <c r="C159" i="4" s="1"/>
  <c r="O159" i="4" s="1"/>
  <c r="E158" i="4"/>
  <c r="D158" i="4" s="1"/>
  <c r="C158" i="4" s="1"/>
  <c r="O158" i="4" s="1"/>
  <c r="G157" i="4"/>
  <c r="E157" i="4"/>
  <c r="D157" i="4"/>
  <c r="C157" i="4"/>
  <c r="C155" i="4"/>
  <c r="E154" i="4"/>
  <c r="E153" i="4"/>
  <c r="D153" i="4" s="1"/>
  <c r="C153" i="4" s="1"/>
  <c r="O153" i="4" s="1"/>
  <c r="J152" i="4"/>
  <c r="I152" i="4"/>
  <c r="H152" i="4"/>
  <c r="F152" i="4"/>
  <c r="E152" i="4"/>
  <c r="D152" i="4"/>
  <c r="E147" i="4"/>
  <c r="D147" i="4"/>
  <c r="E145" i="4"/>
  <c r="D145" i="4"/>
  <c r="C145" i="4"/>
  <c r="C144" i="4"/>
  <c r="O144" i="4" s="1"/>
  <c r="E141" i="4"/>
  <c r="C117" i="4"/>
  <c r="C116" i="4"/>
  <c r="C115" i="4"/>
  <c r="C114" i="4"/>
  <c r="E103" i="4"/>
  <c r="D103" i="4"/>
  <c r="E102" i="4"/>
  <c r="D102" i="4"/>
  <c r="E101" i="4"/>
  <c r="E95" i="4" s="1"/>
  <c r="D101" i="4"/>
  <c r="E100" i="4"/>
  <c r="D100" i="4"/>
  <c r="C100" i="4"/>
  <c r="E99" i="4"/>
  <c r="D99" i="4"/>
  <c r="J98" i="4"/>
  <c r="I98" i="4"/>
  <c r="H98" i="4"/>
  <c r="G98" i="4"/>
  <c r="C80" i="4"/>
  <c r="O80" i="4" s="1"/>
  <c r="C78" i="4"/>
  <c r="C77" i="4"/>
  <c r="O77" i="4" s="1"/>
  <c r="E76" i="4"/>
  <c r="D76" i="4"/>
  <c r="E71" i="4"/>
  <c r="D71" i="4"/>
  <c r="D66" i="4"/>
  <c r="C66" i="4" s="1"/>
  <c r="O66" i="4" s="1"/>
  <c r="G64" i="4"/>
  <c r="O64" i="4" s="1"/>
  <c r="H60" i="4"/>
  <c r="G60" i="4" s="1"/>
  <c r="O60" i="4" s="1"/>
  <c r="F60" i="4"/>
  <c r="E60" i="4"/>
  <c r="D60" i="4"/>
  <c r="H59" i="4"/>
  <c r="H18" i="4" s="1"/>
  <c r="F59" i="4"/>
  <c r="F18" i="4" s="1"/>
  <c r="E59" i="4"/>
  <c r="E18" i="4" s="1"/>
  <c r="H58" i="4"/>
  <c r="H17" i="4" s="1"/>
  <c r="H57" i="4"/>
  <c r="H16" i="4" s="1"/>
  <c r="H56" i="4"/>
  <c r="C54" i="4"/>
  <c r="O54" i="4" s="1"/>
  <c r="C53" i="4"/>
  <c r="O53" i="4" s="1"/>
  <c r="C52" i="4"/>
  <c r="O52" i="4" s="1"/>
  <c r="C51" i="4"/>
  <c r="O51" i="4" s="1"/>
  <c r="C50" i="4"/>
  <c r="O50" i="4" s="1"/>
  <c r="C49" i="4"/>
  <c r="E45" i="4"/>
  <c r="E36" i="4" s="1"/>
  <c r="D45" i="4"/>
  <c r="D36" i="4" s="1"/>
  <c r="E40" i="4"/>
  <c r="D40" i="4"/>
  <c r="E38" i="4"/>
  <c r="D38" i="4"/>
  <c r="E30" i="4"/>
  <c r="D30" i="4" s="1"/>
  <c r="G22" i="4"/>
  <c r="C21" i="4"/>
  <c r="J25" i="4"/>
  <c r="J19" i="4" s="1"/>
  <c r="I25" i="4"/>
  <c r="I19" i="4" s="1"/>
  <c r="H25" i="4"/>
  <c r="F25" i="4"/>
  <c r="J24" i="4"/>
  <c r="I24" i="4"/>
  <c r="H24" i="4"/>
  <c r="G24" i="4"/>
  <c r="F24" i="4"/>
  <c r="C22" i="4"/>
  <c r="H19" i="4"/>
  <c r="F19" i="4"/>
  <c r="C72" i="4" l="1"/>
  <c r="O72" i="4" s="1"/>
  <c r="C75" i="4"/>
  <c r="O75" i="4" s="1"/>
  <c r="C93" i="4"/>
  <c r="O93" i="4" s="1"/>
  <c r="F92" i="4"/>
  <c r="G56" i="4"/>
  <c r="H15" i="4"/>
  <c r="C95" i="4"/>
  <c r="C96" i="4"/>
  <c r="O96" i="4" s="1"/>
  <c r="D154" i="4"/>
  <c r="E143" i="4"/>
  <c r="E94" i="4" s="1"/>
  <c r="E92" i="4" s="1"/>
  <c r="F98" i="4"/>
  <c r="O22" i="4"/>
  <c r="G57" i="4"/>
  <c r="O57" i="4" s="1"/>
  <c r="C59" i="4"/>
  <c r="E55" i="4"/>
  <c r="G59" i="4"/>
  <c r="G18" i="4" s="1"/>
  <c r="C73" i="4"/>
  <c r="O73" i="4" s="1"/>
  <c r="O78" i="4"/>
  <c r="C40" i="4"/>
  <c r="O40" i="4" s="1"/>
  <c r="O49" i="4"/>
  <c r="G58" i="4"/>
  <c r="O58" i="4" s="1"/>
  <c r="F55" i="4"/>
  <c r="C38" i="4"/>
  <c r="O38" i="4" s="1"/>
  <c r="O47" i="4"/>
  <c r="G25" i="4"/>
  <c r="G19" i="4" s="1"/>
  <c r="C147" i="4"/>
  <c r="C141" i="4" s="1"/>
  <c r="C108" i="4"/>
  <c r="O108" i="4" s="1"/>
  <c r="C30" i="4"/>
  <c r="D24" i="4"/>
  <c r="E24" i="4"/>
  <c r="E26" i="4"/>
  <c r="E19" i="4" s="1"/>
  <c r="D98" i="4"/>
  <c r="C304" i="4"/>
  <c r="C289" i="4"/>
  <c r="C294" i="4"/>
  <c r="O221" i="4"/>
  <c r="C221" i="4"/>
  <c r="E167" i="4"/>
  <c r="C103" i="4"/>
  <c r="C76" i="4"/>
  <c r="G21" i="4"/>
  <c r="C310" i="4"/>
  <c r="C299" i="4"/>
  <c r="O227" i="4"/>
  <c r="C152" i="4"/>
  <c r="C102" i="4"/>
  <c r="C98" i="4" s="1"/>
  <c r="E98" i="4"/>
  <c r="C74" i="4"/>
  <c r="H55" i="4"/>
  <c r="C45" i="4"/>
  <c r="O45" i="4" s="1"/>
  <c r="D26" i="4"/>
  <c r="C27" i="4"/>
  <c r="O27" i="4" s="1"/>
  <c r="G152" i="4"/>
  <c r="E20" i="4"/>
  <c r="E15" i="4" s="1"/>
  <c r="D141" i="4"/>
  <c r="G17" i="4" l="1"/>
  <c r="O21" i="4"/>
  <c r="G16" i="4"/>
  <c r="C154" i="4"/>
  <c r="O154" i="4" s="1"/>
  <c r="D143" i="4"/>
  <c r="O56" i="4"/>
  <c r="G15" i="4"/>
  <c r="C71" i="4"/>
  <c r="O71" i="4" s="1"/>
  <c r="O76" i="4"/>
  <c r="C24" i="4"/>
  <c r="O24" i="4" s="1"/>
  <c r="O59" i="4"/>
  <c r="C55" i="4"/>
  <c r="G55" i="4"/>
  <c r="O74" i="4"/>
  <c r="C203" i="4"/>
  <c r="O203" i="4" s="1"/>
  <c r="C206" i="4"/>
  <c r="O206" i="4" s="1"/>
  <c r="D167" i="4"/>
  <c r="C167" i="4" s="1"/>
  <c r="C36" i="4"/>
  <c r="O36" i="4" s="1"/>
  <c r="C20" i="4"/>
  <c r="C26" i="4"/>
  <c r="O26" i="4" s="1"/>
  <c r="D19" i="4"/>
  <c r="C143" i="4" l="1"/>
  <c r="O143" i="4" s="1"/>
  <c r="O20" i="4"/>
  <c r="O55" i="4"/>
  <c r="C19" i="4"/>
  <c r="C94" i="4" l="1"/>
  <c r="D92" i="4"/>
  <c r="O19" i="4"/>
  <c r="C92" i="4" l="1"/>
  <c r="O92" i="4" s="1"/>
</calcChain>
</file>

<file path=xl/sharedStrings.xml><?xml version="1.0" encoding="utf-8"?>
<sst xmlns="http://schemas.openxmlformats.org/spreadsheetml/2006/main" count="416" uniqueCount="113">
  <si>
    <t>Информация</t>
  </si>
  <si>
    <t>Цели, задачи, направления (программы, мероприятия, проекты и т.п.)</t>
  </si>
  <si>
    <t>Источники финансирования</t>
  </si>
  <si>
    <r>
      <t>Стратегическая цель</t>
    </r>
    <r>
      <rPr>
        <sz val="11"/>
        <color theme="1"/>
        <rFont val="Times New Roman"/>
        <family val="1"/>
        <charset val="204"/>
      </rPr>
      <t xml:space="preserve"> </t>
    </r>
  </si>
  <si>
    <t>Обеспечение высокого качества жизни населения</t>
  </si>
  <si>
    <t>Всего</t>
  </si>
  <si>
    <t>федеральный бюджет</t>
  </si>
  <si>
    <t>местный бюджет</t>
  </si>
  <si>
    <t>иные источники</t>
  </si>
  <si>
    <t>Стратегическая задача 1</t>
  </si>
  <si>
    <t>Развитие и повышение качества человеческого капитала</t>
  </si>
  <si>
    <t>Тактическая цель 1</t>
  </si>
  <si>
    <t>Повышение доступности и качества образования и обеспечение его соответствия требованиям инновационной экономики и потребностям рынка труда</t>
  </si>
  <si>
    <t xml:space="preserve">Муниципальная программа </t>
  </si>
  <si>
    <t>республиканский бюджет</t>
  </si>
  <si>
    <t>Тактическая цель 1.2</t>
  </si>
  <si>
    <t>Тактическая цель 1.3</t>
  </si>
  <si>
    <t>Строительство объектов культуры :</t>
  </si>
  <si>
    <t>Тактическая цель 1.4 Формирование системы социальной самореализации и профессионального самоопределения молодежи, развитие потенциала молодежи</t>
  </si>
  <si>
    <t>Тактическая цель 1.5</t>
  </si>
  <si>
    <t xml:space="preserve">Тактическая цель 2.1 </t>
  </si>
  <si>
    <t>Повышение качества и надежности предоставляемых жилищно-коммунальных услуг</t>
  </si>
  <si>
    <t xml:space="preserve">Тактическая цель 2.2 </t>
  </si>
  <si>
    <t>Обеспечение населения качественным, комфортным и доступным жильем</t>
  </si>
  <si>
    <t>Тактическая цель 2.3</t>
  </si>
  <si>
    <t>Строительство объектов транспортной инфраструктуры:</t>
  </si>
  <si>
    <t>Модернизация предприятий общественного транспорта:</t>
  </si>
  <si>
    <t>Тактическая цель 2.4</t>
  </si>
  <si>
    <t>Развитие современной и эффективной автомобильно-дорожной инфраструктуры</t>
  </si>
  <si>
    <t>Тактическая цель 2.5</t>
  </si>
  <si>
    <t>Повышение уровня безопасности жизни населения</t>
  </si>
  <si>
    <t xml:space="preserve">Тактическая цель 2.6 </t>
  </si>
  <si>
    <t>Создание безопасных и комфортных условий  проживания населения в сельской местности</t>
  </si>
  <si>
    <t xml:space="preserve">Тактическая цель 2.7 </t>
  </si>
  <si>
    <t>Проекты по благоустройству:</t>
  </si>
  <si>
    <t>Стратегическая задача 3</t>
  </si>
  <si>
    <t xml:space="preserve"> Обеспечение устойчивого экономического роста на основе инновационного развития</t>
  </si>
  <si>
    <t>Тактическая цель 3.1</t>
  </si>
  <si>
    <t>Тактическая цель 3.2</t>
  </si>
  <si>
    <t>Содействие развитию малого и среднего предпринимательства</t>
  </si>
  <si>
    <t xml:space="preserve">Тактическая цель 3.3 </t>
  </si>
  <si>
    <t xml:space="preserve">Тактическая цель 3.4 </t>
  </si>
  <si>
    <t>Тактическая цель 3.5</t>
  </si>
  <si>
    <t>Тактическая цель 3.6</t>
  </si>
  <si>
    <t>Повышение качества управления муниципальным имуществом и земельными участками, находящимися в муниципальной собственности</t>
  </si>
  <si>
    <t>Тактическая цель 3.7</t>
  </si>
  <si>
    <t>Стратегическая задача 4</t>
  </si>
  <si>
    <t>Территория эффективного управления</t>
  </si>
  <si>
    <t>Тактическая цель 4.1</t>
  </si>
  <si>
    <t>Повышение качества управления муниципальными финансами</t>
  </si>
  <si>
    <t xml:space="preserve">Тактическая цель 4.2 </t>
  </si>
  <si>
    <t xml:space="preserve">Строительство объектов физической культуры и спорта (в разбивке по объектам): </t>
  </si>
  <si>
    <t>Стратегическая задача 2 Создание комфортной среды для жизни населения муниципального образования</t>
  </si>
  <si>
    <t>Повышение качества предоставления транспортных услуг населению, развитие транспортной инфраструктуры муниципального образования</t>
  </si>
  <si>
    <t>Повышение уровня внешнего благоустройства и санитарного содержания территории муниципального образования</t>
  </si>
  <si>
    <t>Эффективное обеспечение жителей муниципального образования услугами торговли,  общественного питания и бытового обслуживания</t>
  </si>
  <si>
    <t>Стимулирование инвестиционной активности в муниципальном образовании</t>
  </si>
  <si>
    <t xml:space="preserve">Строительство объектов образования: </t>
  </si>
  <si>
    <t>Обеспечение творческого и обеспечение культурного развития личности, участие населения в культурной жизни муниципального образования</t>
  </si>
  <si>
    <t>Создание условий, обеспечивающих возможность для населения вести здоровый образ жизни, систематически заниматься физической культурой и спортом</t>
  </si>
  <si>
    <t>ПРИЛОЖЕНИЕ 6</t>
  </si>
  <si>
    <t>в том числе</t>
  </si>
  <si>
    <t xml:space="preserve">Улучшение состояния здоровья населения на основе повышения доступности и качества медицинской помощи </t>
  </si>
  <si>
    <t>Повышение эффективности деятельности органов местного самоуправления</t>
  </si>
  <si>
    <t>Развитие туристской деятельности</t>
  </si>
  <si>
    <t>Повышение эффективности территориального планирования и градостроительного зонирования, пространственное развитие</t>
  </si>
  <si>
    <t>Инвестиционные и инновационные проекты  предприятий</t>
  </si>
  <si>
    <t>Развитие сельского хозяйства, повышение объемов производства и эффективности использования земельных ресурсов</t>
  </si>
  <si>
    <t>" Развитие образования"</t>
  </si>
  <si>
    <t>Муниципальная программа «Развитие сферы культуры»</t>
  </si>
  <si>
    <t xml:space="preserve">Муниципальная программа «Развитие физической культуры и спорта» </t>
  </si>
  <si>
    <t>Муниципальная программа «Развитие молодежной политики»</t>
  </si>
  <si>
    <t>Муниципальная программа «Развитие жилищного строительства»</t>
  </si>
  <si>
    <t>Муниципальная программа «Развитие дорожного хозяйства»</t>
  </si>
  <si>
    <t>Муниципальная программа «_________________»</t>
  </si>
  <si>
    <t>Муниципальная программа «Повышение безопасности дорожного движения»</t>
  </si>
  <si>
    <t>Муниципальная программа «Профилактика правонарушений и борьба с преступностью»</t>
  </si>
  <si>
    <t>Муниципальная программа "Развитие и поддержка субъектов малого и среднего предпринимательства"</t>
  </si>
  <si>
    <t>Муниципальная программа "__________________________"</t>
  </si>
  <si>
    <t>Муниципальная программа "Развитие сельского хозяйства и регулирования рынков сельскохозяйственной продукции, сырья и продовольствия"</t>
  </si>
  <si>
    <t>Муниципальная программа «Управление муниципальным имуществом и земельными ресурсами»</t>
  </si>
  <si>
    <t>Муниципальная программа «Развитие сферы туризма»</t>
  </si>
  <si>
    <t>Муниципальная программа «Повышение эффективности управления муниципальными финансами»</t>
  </si>
  <si>
    <t>Муниципальная программа «Развитие муниципальной службы»</t>
  </si>
  <si>
    <t>2022 год</t>
  </si>
  <si>
    <t>2023 год</t>
  </si>
  <si>
    <t>2024 год</t>
  </si>
  <si>
    <t>Строительство ДК в с. Старый Город</t>
  </si>
  <si>
    <t>к Стратегии социально-экономического развития Темниковского муниципального района Республики Мордовия до 2025 года</t>
  </si>
  <si>
    <t>Муниципальная программа «Повышение эффективности муниципального управления»</t>
  </si>
  <si>
    <t>Расходы (тыс. руб.), годы</t>
  </si>
  <si>
    <t>о прогнозной (справочной) оценке ресурсного обеспечения реализации Стратегии за счет всех источников финансирования</t>
  </si>
  <si>
    <t>Муниципальная программа "Экономическое развитие Темниковского муниципального района Республики Мордовия"</t>
  </si>
  <si>
    <t>Муниципальная программа   "____________________"</t>
  </si>
  <si>
    <t>Муниципальная программа «Охрана окружающей среды и повышение экологической безопасности»</t>
  </si>
  <si>
    <t>2025 год</t>
  </si>
  <si>
    <t>Итого за 2022 - 2024 годы</t>
  </si>
  <si>
    <t>2026 год</t>
  </si>
  <si>
    <t>2027 год</t>
  </si>
  <si>
    <t>Итого за 2025-2027  годы</t>
  </si>
  <si>
    <t>2028 год</t>
  </si>
  <si>
    <t>2029 год</t>
  </si>
  <si>
    <t>2030 год</t>
  </si>
  <si>
    <t>Итого за 2028-2030  годы</t>
  </si>
  <si>
    <t>Итого за 2022-2030 годы</t>
  </si>
  <si>
    <t>Муниципальная программа «Укрепление общественного здоровья  населения Темниковского муниципального района»</t>
  </si>
  <si>
    <t xml:space="preserve">Благоустройство  улицы Ленина от парка имени Героя Советского Союза С.В. Астраханцева до улицы Р. Люксембург </t>
  </si>
  <si>
    <t>Благоустройство площади и пешеходные зоны  в г. Темникове ул.Московская в районе Церкви Успения Пресвятой Богародицы</t>
  </si>
  <si>
    <t xml:space="preserve">Благоустройство дворовых территори (г. Темников ул.Бараева,ул. Ленина) </t>
  </si>
  <si>
    <t xml:space="preserve">Благоустройство территории набережной реки Мокша </t>
  </si>
  <si>
    <t>ИП Позднякова О.Н.-строительство животноводческого помещения</t>
  </si>
  <si>
    <t>ИП ГКФХ Малахаев Ю.П.- строительство  животноводческого помещения ангарного типа</t>
  </si>
  <si>
    <t>ООО "Партнер"- строительство технологической линии по производству жаренного картофеля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</si>
</sst>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0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 indent="2"/>
    </xf>
    <xf numFmtId="0" fontId="1" fillId="0" borderId="5" xfId="0" applyFont="1" applyBorder="1" applyAlignment="1">
      <alignment horizontal="left" vertical="center" wrapText="1" indent="2"/>
    </xf>
    <xf numFmtId="0" fontId="2" fillId="0" borderId="0" xfId="0" applyFont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2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1" fillId="0" borderId="3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4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0" fillId="2" borderId="4" xfId="0" applyFill="1" applyBorder="1" applyAlignment="1">
      <alignment vertical="top" wrapText="1"/>
    </xf>
    <xf numFmtId="0" fontId="0" fillId="2" borderId="5" xfId="0" applyFill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8" fillId="0" borderId="5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4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vertical="top" wrapText="1"/>
    </xf>
    <xf numFmtId="0" fontId="1" fillId="3" borderId="4" xfId="0" applyFont="1" applyFill="1" applyBorder="1" applyAlignment="1">
      <alignment vertical="top" wrapText="1"/>
    </xf>
    <xf numFmtId="0" fontId="1" fillId="3" borderId="5" xfId="0" applyFont="1" applyFill="1" applyBorder="1" applyAlignment="1">
      <alignment vertical="top" wrapText="1"/>
    </xf>
    <xf numFmtId="0" fontId="0" fillId="3" borderId="4" xfId="0" applyFill="1" applyBorder="1" applyAlignment="1">
      <alignment vertical="top" wrapText="1"/>
    </xf>
    <xf numFmtId="0" fontId="0" fillId="3" borderId="5" xfId="0" applyFill="1" applyBorder="1" applyAlignment="1">
      <alignment vertical="top" wrapText="1"/>
    </xf>
    <xf numFmtId="0" fontId="1" fillId="0" borderId="6" xfId="0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9"/>
  <sheetViews>
    <sheetView tabSelected="1" view="pageBreakPreview" topLeftCell="A7" zoomScale="90" zoomScaleNormal="100" zoomScaleSheetLayoutView="90" workbookViewId="0">
      <pane xSplit="2" ySplit="2" topLeftCell="C9" activePane="bottomRight" state="frozen"/>
      <selection activeCell="A7" sqref="A7"/>
      <selection pane="topRight" activeCell="C7" sqref="C7"/>
      <selection pane="bottomLeft" activeCell="A9" sqref="A9"/>
      <selection pane="bottomRight" activeCell="O15" sqref="O15"/>
    </sheetView>
  </sheetViews>
  <sheetFormatPr defaultRowHeight="15" x14ac:dyDescent="0.25"/>
  <cols>
    <col min="1" max="1" width="32.5703125" customWidth="1"/>
    <col min="2" max="2" width="19.42578125" customWidth="1"/>
    <col min="3" max="3" width="11.85546875" customWidth="1"/>
    <col min="4" max="5" width="11.5703125" customWidth="1"/>
    <col min="6" max="6" width="13" customWidth="1"/>
    <col min="7" max="7" width="10.28515625" customWidth="1"/>
    <col min="8" max="8" width="11.42578125" customWidth="1"/>
    <col min="9" max="9" width="10.7109375" customWidth="1"/>
    <col min="10" max="13" width="10.28515625" customWidth="1"/>
    <col min="14" max="14" width="10.42578125" customWidth="1"/>
    <col min="15" max="15" width="12" customWidth="1"/>
  </cols>
  <sheetData>
    <row r="1" spans="1:20" ht="15.75" x14ac:dyDescent="0.25">
      <c r="I1" s="89" t="s">
        <v>60</v>
      </c>
      <c r="J1" s="89"/>
      <c r="K1" s="89"/>
      <c r="L1" s="89"/>
      <c r="M1" s="89"/>
      <c r="N1" s="89"/>
      <c r="O1" s="89"/>
      <c r="P1" s="3"/>
      <c r="Q1" s="3"/>
      <c r="R1" s="3"/>
    </row>
    <row r="2" spans="1:20" ht="62.25" customHeight="1" x14ac:dyDescent="0.25">
      <c r="I2" s="90" t="s">
        <v>88</v>
      </c>
      <c r="J2" s="90"/>
      <c r="K2" s="90"/>
      <c r="L2" s="90"/>
      <c r="M2" s="90"/>
      <c r="N2" s="90"/>
      <c r="O2" s="90"/>
      <c r="P2" s="4"/>
      <c r="Q2" s="4"/>
      <c r="R2" s="4"/>
      <c r="S2" s="1"/>
      <c r="T2" s="1"/>
    </row>
    <row r="3" spans="1:20" ht="18.75" x14ac:dyDescent="0.3">
      <c r="A3" s="91" t="s">
        <v>0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22"/>
      <c r="Q3" s="22"/>
      <c r="R3" s="22"/>
      <c r="S3" s="22"/>
      <c r="T3" s="22"/>
    </row>
    <row r="4" spans="1:20" ht="37.5" customHeight="1" x14ac:dyDescent="0.25">
      <c r="A4" s="93" t="s">
        <v>91</v>
      </c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22"/>
      <c r="Q4" s="22"/>
      <c r="R4" s="22"/>
      <c r="S4" s="22"/>
      <c r="T4" s="22"/>
    </row>
    <row r="5" spans="1:20" ht="10.5" customHeight="1" x14ac:dyDescent="0.25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2"/>
      <c r="Q5" s="2"/>
      <c r="R5" s="10"/>
      <c r="S5" s="2"/>
      <c r="T5" s="2"/>
    </row>
    <row r="6" spans="1:20" ht="37.5" customHeight="1" x14ac:dyDescent="0.25">
      <c r="A6" s="94" t="s">
        <v>1</v>
      </c>
      <c r="B6" s="94" t="s">
        <v>2</v>
      </c>
      <c r="C6" s="97" t="s">
        <v>90</v>
      </c>
      <c r="D6" s="98"/>
      <c r="E6" s="98"/>
      <c r="F6" s="98"/>
      <c r="G6" s="98"/>
      <c r="H6" s="98"/>
      <c r="I6" s="98"/>
      <c r="J6" s="98"/>
      <c r="K6" s="98"/>
      <c r="L6" s="98"/>
      <c r="M6" s="98"/>
      <c r="N6" s="98"/>
      <c r="O6" s="98"/>
    </row>
    <row r="7" spans="1:20" ht="30" customHeight="1" x14ac:dyDescent="0.25">
      <c r="A7" s="95"/>
      <c r="B7" s="95"/>
      <c r="C7" s="97" t="s">
        <v>96</v>
      </c>
      <c r="D7" s="100" t="s">
        <v>61</v>
      </c>
      <c r="E7" s="101"/>
      <c r="F7" s="102"/>
      <c r="G7" s="97" t="s">
        <v>99</v>
      </c>
      <c r="H7" s="100" t="s">
        <v>61</v>
      </c>
      <c r="I7" s="101"/>
      <c r="J7" s="102"/>
      <c r="K7" s="97" t="s">
        <v>103</v>
      </c>
      <c r="L7" s="100" t="s">
        <v>61</v>
      </c>
      <c r="M7" s="101"/>
      <c r="N7" s="102"/>
      <c r="O7" s="97" t="s">
        <v>104</v>
      </c>
    </row>
    <row r="8" spans="1:20" ht="29.25" customHeight="1" x14ac:dyDescent="0.25">
      <c r="A8" s="96"/>
      <c r="B8" s="96"/>
      <c r="C8" s="99"/>
      <c r="D8" s="6" t="s">
        <v>84</v>
      </c>
      <c r="E8" s="6" t="s">
        <v>85</v>
      </c>
      <c r="F8" s="6" t="s">
        <v>86</v>
      </c>
      <c r="G8" s="97"/>
      <c r="H8" s="6" t="s">
        <v>95</v>
      </c>
      <c r="I8" s="6" t="s">
        <v>97</v>
      </c>
      <c r="J8" s="6" t="s">
        <v>98</v>
      </c>
      <c r="K8" s="97"/>
      <c r="L8" s="6" t="s">
        <v>100</v>
      </c>
      <c r="M8" s="6" t="s">
        <v>101</v>
      </c>
      <c r="N8" s="6" t="s">
        <v>102</v>
      </c>
      <c r="O8" s="99"/>
    </row>
    <row r="9" spans="1:20" x14ac:dyDescent="0.25">
      <c r="A9" s="5" t="s">
        <v>3</v>
      </c>
      <c r="B9" s="16" t="s">
        <v>5</v>
      </c>
      <c r="C9" s="31">
        <f>SUM(D9:F9)</f>
        <v>2330924.5</v>
      </c>
      <c r="D9" s="31">
        <f>SUM(D10:D13)</f>
        <v>458080.9</v>
      </c>
      <c r="E9" s="71">
        <f t="shared" ref="E9:N9" si="0">SUM(E10:E13)</f>
        <v>798793.20000000007</v>
      </c>
      <c r="F9" s="71">
        <f t="shared" si="0"/>
        <v>1074050.3999999999</v>
      </c>
      <c r="G9" s="71">
        <f>SUM(H9:J9)</f>
        <v>1777814.9</v>
      </c>
      <c r="H9" s="71">
        <f t="shared" si="0"/>
        <v>1045478.5</v>
      </c>
      <c r="I9" s="71">
        <f t="shared" si="0"/>
        <v>732336.4</v>
      </c>
      <c r="J9" s="71">
        <f t="shared" si="0"/>
        <v>0</v>
      </c>
      <c r="K9" s="71">
        <f t="shared" si="0"/>
        <v>0</v>
      </c>
      <c r="L9" s="71">
        <f t="shared" si="0"/>
        <v>0</v>
      </c>
      <c r="M9" s="71">
        <f t="shared" si="0"/>
        <v>0</v>
      </c>
      <c r="N9" s="71">
        <f t="shared" si="0"/>
        <v>0</v>
      </c>
      <c r="O9" s="31">
        <f>SUM(O10:O13)</f>
        <v>4108739.4</v>
      </c>
    </row>
    <row r="10" spans="1:20" ht="30" x14ac:dyDescent="0.25">
      <c r="A10" s="103" t="s">
        <v>4</v>
      </c>
      <c r="B10" s="16" t="s">
        <v>6</v>
      </c>
      <c r="C10" s="31">
        <f>SUM(D10:F10)</f>
        <v>493378.8</v>
      </c>
      <c r="D10" s="31">
        <f>D15+D93+D204+D311</f>
        <v>34355.4</v>
      </c>
      <c r="E10" s="79">
        <f t="shared" ref="E10:F10" si="1">E15+E93+E204+E311</f>
        <v>63324.4</v>
      </c>
      <c r="F10" s="79">
        <f t="shared" si="1"/>
        <v>395699</v>
      </c>
      <c r="G10" s="68">
        <f>SUM(H10:J10)</f>
        <v>401264.7</v>
      </c>
      <c r="H10" s="68">
        <f t="shared" ref="H10:N10" si="2">H15+H93+H204+H311</f>
        <v>237165</v>
      </c>
      <c r="I10" s="68">
        <f t="shared" si="2"/>
        <v>164099.70000000001</v>
      </c>
      <c r="J10" s="68">
        <f t="shared" si="2"/>
        <v>0</v>
      </c>
      <c r="K10" s="68">
        <f t="shared" si="2"/>
        <v>0</v>
      </c>
      <c r="L10" s="68">
        <f t="shared" si="2"/>
        <v>0</v>
      </c>
      <c r="M10" s="68">
        <f t="shared" si="2"/>
        <v>0</v>
      </c>
      <c r="N10" s="68">
        <f t="shared" si="2"/>
        <v>0</v>
      </c>
      <c r="O10" s="68">
        <f t="shared" ref="O10:O13" si="3">C10+G10+K10</f>
        <v>894643.5</v>
      </c>
    </row>
    <row r="11" spans="1:20" ht="30" x14ac:dyDescent="0.25">
      <c r="A11" s="104"/>
      <c r="B11" s="16" t="s">
        <v>14</v>
      </c>
      <c r="C11" s="68">
        <f t="shared" ref="C11:C13" si="4">SUM(D11:F11)</f>
        <v>1197538.0999999999</v>
      </c>
      <c r="D11" s="79">
        <f t="shared" ref="D11:F11" si="5">D16+D94+D205+D312</f>
        <v>250798.69999999998</v>
      </c>
      <c r="E11" s="79">
        <f t="shared" si="5"/>
        <v>513232.1</v>
      </c>
      <c r="F11" s="79">
        <f t="shared" si="5"/>
        <v>433507.29999999993</v>
      </c>
      <c r="G11" s="68">
        <f>SUM(H11:J11)</f>
        <v>859168</v>
      </c>
      <c r="H11" s="68">
        <f t="shared" ref="H11:N11" si="6">H16+H94+H205+H312</f>
        <v>572403</v>
      </c>
      <c r="I11" s="68">
        <f t="shared" si="6"/>
        <v>286765</v>
      </c>
      <c r="J11" s="68">
        <f t="shared" si="6"/>
        <v>0</v>
      </c>
      <c r="K11" s="68">
        <f t="shared" si="6"/>
        <v>0</v>
      </c>
      <c r="L11" s="68">
        <f t="shared" si="6"/>
        <v>0</v>
      </c>
      <c r="M11" s="68">
        <f t="shared" si="6"/>
        <v>0</v>
      </c>
      <c r="N11" s="68">
        <f t="shared" si="6"/>
        <v>0</v>
      </c>
      <c r="O11" s="68">
        <f t="shared" si="3"/>
        <v>2056706.0999999999</v>
      </c>
    </row>
    <row r="12" spans="1:20" x14ac:dyDescent="0.25">
      <c r="A12" s="104"/>
      <c r="B12" s="16" t="s">
        <v>7</v>
      </c>
      <c r="C12" s="68">
        <f t="shared" si="4"/>
        <v>368874.3</v>
      </c>
      <c r="D12" s="79">
        <f t="shared" ref="D12:F12" si="7">D17+D95+D206+D313</f>
        <v>116435.90000000001</v>
      </c>
      <c r="E12" s="79">
        <f t="shared" si="7"/>
        <v>127763.9</v>
      </c>
      <c r="F12" s="79">
        <f t="shared" si="7"/>
        <v>124674.5</v>
      </c>
      <c r="G12" s="68">
        <f>SUM(H12:J12)</f>
        <v>259048.90000000002</v>
      </c>
      <c r="H12" s="68">
        <f t="shared" ref="H12:N12" si="8">H17+H95+H206+H313</f>
        <v>133197.1</v>
      </c>
      <c r="I12" s="68">
        <f t="shared" si="8"/>
        <v>125851.80000000002</v>
      </c>
      <c r="J12" s="68">
        <f t="shared" si="8"/>
        <v>0</v>
      </c>
      <c r="K12" s="68">
        <f t="shared" si="8"/>
        <v>0</v>
      </c>
      <c r="L12" s="68">
        <f t="shared" si="8"/>
        <v>0</v>
      </c>
      <c r="M12" s="68">
        <f t="shared" si="8"/>
        <v>0</v>
      </c>
      <c r="N12" s="68">
        <f t="shared" si="8"/>
        <v>0</v>
      </c>
      <c r="O12" s="68">
        <f t="shared" si="3"/>
        <v>627923.19999999995</v>
      </c>
    </row>
    <row r="13" spans="1:20" x14ac:dyDescent="0.25">
      <c r="A13" s="105"/>
      <c r="B13" s="16" t="s">
        <v>8</v>
      </c>
      <c r="C13" s="68">
        <f t="shared" si="4"/>
        <v>271133.30000000005</v>
      </c>
      <c r="D13" s="79">
        <f t="shared" ref="D13:F13" si="9">D18+D96+D207+D314</f>
        <v>56490.9</v>
      </c>
      <c r="E13" s="79">
        <f t="shared" si="9"/>
        <v>94472.8</v>
      </c>
      <c r="F13" s="79">
        <f t="shared" si="9"/>
        <v>120169.60000000001</v>
      </c>
      <c r="G13" s="68">
        <f>SUM(H13:J13)</f>
        <v>258333.3</v>
      </c>
      <c r="H13" s="68">
        <f t="shared" ref="H13:N13" si="10">H18+H96+H207+H314</f>
        <v>102713.4</v>
      </c>
      <c r="I13" s="68">
        <f t="shared" si="10"/>
        <v>155619.9</v>
      </c>
      <c r="J13" s="68">
        <f t="shared" si="10"/>
        <v>0</v>
      </c>
      <c r="K13" s="68">
        <f t="shared" si="10"/>
        <v>0</v>
      </c>
      <c r="L13" s="68">
        <f t="shared" si="10"/>
        <v>0</v>
      </c>
      <c r="M13" s="68">
        <f t="shared" si="10"/>
        <v>0</v>
      </c>
      <c r="N13" s="68">
        <f t="shared" si="10"/>
        <v>0</v>
      </c>
      <c r="O13" s="68">
        <f t="shared" si="3"/>
        <v>529466.60000000009</v>
      </c>
    </row>
    <row r="14" spans="1:20" x14ac:dyDescent="0.25">
      <c r="A14" s="6" t="s">
        <v>9</v>
      </c>
      <c r="B14" s="73" t="s">
        <v>5</v>
      </c>
      <c r="C14" s="74">
        <f>SUM(D14:F14)</f>
        <v>829462.49999999988</v>
      </c>
      <c r="D14" s="74">
        <f>SUM(D15:D18)</f>
        <v>246001.69999999995</v>
      </c>
      <c r="E14" s="82">
        <f t="shared" ref="E14:N14" si="11">SUM(E15:E18)</f>
        <v>243662.39999999997</v>
      </c>
      <c r="F14" s="82">
        <f t="shared" si="11"/>
        <v>339798.39999999997</v>
      </c>
      <c r="G14" s="82">
        <f t="shared" si="11"/>
        <v>637318.19999999995</v>
      </c>
      <c r="H14" s="82">
        <f t="shared" si="11"/>
        <v>405769.1</v>
      </c>
      <c r="I14" s="82">
        <f t="shared" si="11"/>
        <v>231549.1</v>
      </c>
      <c r="J14" s="82">
        <f t="shared" si="11"/>
        <v>0</v>
      </c>
      <c r="K14" s="82">
        <f t="shared" si="11"/>
        <v>0</v>
      </c>
      <c r="L14" s="82">
        <f t="shared" si="11"/>
        <v>0</v>
      </c>
      <c r="M14" s="82">
        <f t="shared" si="11"/>
        <v>0</v>
      </c>
      <c r="N14" s="82">
        <f t="shared" si="11"/>
        <v>0</v>
      </c>
      <c r="O14" s="74">
        <f>SUM(O15:O18)</f>
        <v>1466780.6999999997</v>
      </c>
    </row>
    <row r="15" spans="1:20" ht="30" x14ac:dyDescent="0.25">
      <c r="A15" s="106" t="s">
        <v>10</v>
      </c>
      <c r="B15" s="73" t="s">
        <v>6</v>
      </c>
      <c r="C15" s="82">
        <f t="shared" ref="C15:C18" si="12">SUM(D15:F15)</f>
        <v>78252.3</v>
      </c>
      <c r="D15" s="74">
        <f t="shared" ref="D15:O18" si="13">D20+D37+D56+D72+D82</f>
        <v>25314.800000000003</v>
      </c>
      <c r="E15" s="74">
        <f t="shared" si="13"/>
        <v>20841.400000000001</v>
      </c>
      <c r="F15" s="74">
        <f t="shared" si="13"/>
        <v>32096.100000000002</v>
      </c>
      <c r="G15" s="74">
        <f t="shared" si="13"/>
        <v>69484.5</v>
      </c>
      <c r="H15" s="74">
        <f t="shared" si="13"/>
        <v>66248.5</v>
      </c>
      <c r="I15" s="74">
        <f t="shared" si="13"/>
        <v>3236</v>
      </c>
      <c r="J15" s="74">
        <f t="shared" si="13"/>
        <v>0</v>
      </c>
      <c r="K15" s="74">
        <f t="shared" si="13"/>
        <v>0</v>
      </c>
      <c r="L15" s="74">
        <f t="shared" si="13"/>
        <v>0</v>
      </c>
      <c r="M15" s="74">
        <f t="shared" si="13"/>
        <v>0</v>
      </c>
      <c r="N15" s="74">
        <f t="shared" si="13"/>
        <v>0</v>
      </c>
      <c r="O15" s="74">
        <f>C15+G15+K15</f>
        <v>147736.79999999999</v>
      </c>
    </row>
    <row r="16" spans="1:20" ht="30" x14ac:dyDescent="0.25">
      <c r="A16" s="107"/>
      <c r="B16" s="73" t="s">
        <v>14</v>
      </c>
      <c r="C16" s="82">
        <f t="shared" si="12"/>
        <v>533304.09999999986</v>
      </c>
      <c r="D16" s="74">
        <f t="shared" si="13"/>
        <v>153167.59999999998</v>
      </c>
      <c r="E16" s="74">
        <f t="shared" si="13"/>
        <v>146011.19999999998</v>
      </c>
      <c r="F16" s="74">
        <f t="shared" si="13"/>
        <v>234125.3</v>
      </c>
      <c r="G16" s="74">
        <f t="shared" si="13"/>
        <v>417042.79999999993</v>
      </c>
      <c r="H16" s="74">
        <f t="shared" si="13"/>
        <v>261260.79999999999</v>
      </c>
      <c r="I16" s="74">
        <f t="shared" si="13"/>
        <v>155782</v>
      </c>
      <c r="J16" s="74">
        <f t="shared" si="13"/>
        <v>0</v>
      </c>
      <c r="K16" s="74">
        <f t="shared" si="13"/>
        <v>0</v>
      </c>
      <c r="L16" s="74">
        <f t="shared" si="13"/>
        <v>0</v>
      </c>
      <c r="M16" s="74">
        <f t="shared" si="13"/>
        <v>0</v>
      </c>
      <c r="N16" s="74">
        <f t="shared" si="13"/>
        <v>0</v>
      </c>
      <c r="O16" s="83">
        <f t="shared" ref="O16:O18" si="14">C16+G16+K16</f>
        <v>950346.89999999979</v>
      </c>
    </row>
    <row r="17" spans="1:15" x14ac:dyDescent="0.25">
      <c r="A17" s="107"/>
      <c r="B17" s="73" t="s">
        <v>7</v>
      </c>
      <c r="C17" s="82">
        <f t="shared" si="12"/>
        <v>217906.10000000003</v>
      </c>
      <c r="D17" s="74">
        <f t="shared" si="13"/>
        <v>67519.3</v>
      </c>
      <c r="E17" s="74">
        <f t="shared" si="13"/>
        <v>76809.8</v>
      </c>
      <c r="F17" s="74">
        <f t="shared" si="13"/>
        <v>73577.000000000015</v>
      </c>
      <c r="G17" s="74">
        <f t="shared" si="13"/>
        <v>150790.90000000002</v>
      </c>
      <c r="H17" s="74">
        <f t="shared" si="13"/>
        <v>78259.8</v>
      </c>
      <c r="I17" s="74">
        <f t="shared" si="13"/>
        <v>72531.100000000006</v>
      </c>
      <c r="J17" s="74">
        <f t="shared" si="13"/>
        <v>0</v>
      </c>
      <c r="K17" s="74">
        <f t="shared" si="13"/>
        <v>0</v>
      </c>
      <c r="L17" s="74">
        <f t="shared" si="13"/>
        <v>0</v>
      </c>
      <c r="M17" s="74">
        <f t="shared" si="13"/>
        <v>0</v>
      </c>
      <c r="N17" s="74">
        <f t="shared" si="13"/>
        <v>0</v>
      </c>
      <c r="O17" s="83">
        <f t="shared" si="14"/>
        <v>368697.00000000006</v>
      </c>
    </row>
    <row r="18" spans="1:15" x14ac:dyDescent="0.25">
      <c r="A18" s="108"/>
      <c r="B18" s="73" t="s">
        <v>8</v>
      </c>
      <c r="C18" s="82">
        <f t="shared" si="12"/>
        <v>0</v>
      </c>
      <c r="D18" s="74">
        <f t="shared" si="13"/>
        <v>0</v>
      </c>
      <c r="E18" s="74">
        <f t="shared" si="13"/>
        <v>0</v>
      </c>
      <c r="F18" s="74">
        <f t="shared" si="13"/>
        <v>0</v>
      </c>
      <c r="G18" s="74">
        <f t="shared" si="13"/>
        <v>0</v>
      </c>
      <c r="H18" s="74">
        <f t="shared" si="13"/>
        <v>0</v>
      </c>
      <c r="I18" s="74">
        <f t="shared" si="13"/>
        <v>0</v>
      </c>
      <c r="J18" s="74">
        <f t="shared" si="13"/>
        <v>0</v>
      </c>
      <c r="K18" s="74">
        <f t="shared" si="13"/>
        <v>0</v>
      </c>
      <c r="L18" s="74">
        <f t="shared" si="13"/>
        <v>0</v>
      </c>
      <c r="M18" s="74">
        <f t="shared" si="13"/>
        <v>0</v>
      </c>
      <c r="N18" s="74">
        <f t="shared" si="13"/>
        <v>0</v>
      </c>
      <c r="O18" s="83">
        <f t="shared" si="14"/>
        <v>0</v>
      </c>
    </row>
    <row r="19" spans="1:15" x14ac:dyDescent="0.25">
      <c r="A19" s="40" t="s">
        <v>11</v>
      </c>
      <c r="B19" s="16" t="s">
        <v>5</v>
      </c>
      <c r="C19" s="19">
        <f>C26</f>
        <v>412007</v>
      </c>
      <c r="D19" s="19">
        <f t="shared" ref="D19:J20" si="15">D26</f>
        <v>205704.89999999997</v>
      </c>
      <c r="E19" s="19">
        <f t="shared" si="15"/>
        <v>206302.1</v>
      </c>
      <c r="F19" s="17">
        <f>F25</f>
        <v>289134.7</v>
      </c>
      <c r="G19" s="17">
        <f t="shared" ref="G19:J19" si="16">G25</f>
        <v>525553.79999999993</v>
      </c>
      <c r="H19" s="17">
        <f t="shared" si="16"/>
        <v>316716.09999999998</v>
      </c>
      <c r="I19" s="17">
        <f t="shared" si="16"/>
        <v>208837.69999999998</v>
      </c>
      <c r="J19" s="17">
        <f t="shared" si="16"/>
        <v>0</v>
      </c>
      <c r="K19" s="51">
        <f t="shared" ref="K19" si="17">K25</f>
        <v>0</v>
      </c>
      <c r="L19" s="51">
        <v>0</v>
      </c>
      <c r="M19" s="51">
        <v>0</v>
      </c>
      <c r="N19" s="51">
        <v>0</v>
      </c>
      <c r="O19" s="17">
        <f>C19+G19+K19</f>
        <v>937560.79999999993</v>
      </c>
    </row>
    <row r="20" spans="1:15" ht="30" x14ac:dyDescent="0.25">
      <c r="A20" s="109" t="s">
        <v>12</v>
      </c>
      <c r="B20" s="16" t="s">
        <v>6</v>
      </c>
      <c r="C20" s="17">
        <f>C27</f>
        <v>48393.5</v>
      </c>
      <c r="D20" s="17">
        <f t="shared" si="15"/>
        <v>4920.3999999999996</v>
      </c>
      <c r="E20" s="17">
        <f t="shared" si="15"/>
        <v>11951.7</v>
      </c>
      <c r="F20" s="51">
        <f t="shared" si="15"/>
        <v>31521.4</v>
      </c>
      <c r="G20" s="51">
        <f t="shared" si="15"/>
        <v>46055</v>
      </c>
      <c r="H20" s="51">
        <f t="shared" si="15"/>
        <v>43003.1</v>
      </c>
      <c r="I20" s="51">
        <f t="shared" si="15"/>
        <v>3051.9</v>
      </c>
      <c r="J20" s="51">
        <f t="shared" si="15"/>
        <v>0</v>
      </c>
      <c r="K20" s="51">
        <f t="shared" ref="K20" si="18">K27</f>
        <v>0</v>
      </c>
      <c r="L20" s="52">
        <v>0</v>
      </c>
      <c r="M20" s="52">
        <v>0</v>
      </c>
      <c r="N20" s="52">
        <v>0</v>
      </c>
      <c r="O20" s="17">
        <f>C20+G20+K20</f>
        <v>94448.5</v>
      </c>
    </row>
    <row r="21" spans="1:15" ht="25.5" customHeight="1" x14ac:dyDescent="0.25">
      <c r="A21" s="110"/>
      <c r="B21" s="16" t="s">
        <v>14</v>
      </c>
      <c r="C21" s="19">
        <f>C28</f>
        <v>528038</v>
      </c>
      <c r="D21" s="19">
        <f>D28</f>
        <v>149861.79999999999</v>
      </c>
      <c r="E21" s="19">
        <f t="shared" ref="E21:J21" si="19">E28</f>
        <v>144583.79999999999</v>
      </c>
      <c r="F21" s="19">
        <f t="shared" si="19"/>
        <v>233592.4</v>
      </c>
      <c r="G21" s="19">
        <f t="shared" si="19"/>
        <v>413162.19999999995</v>
      </c>
      <c r="H21" s="19">
        <f t="shared" si="19"/>
        <v>257443.4</v>
      </c>
      <c r="I21" s="19">
        <f t="shared" si="19"/>
        <v>155718.79999999999</v>
      </c>
      <c r="J21" s="51">
        <f t="shared" si="19"/>
        <v>0</v>
      </c>
      <c r="K21" s="51">
        <f t="shared" ref="K21" si="20">K28</f>
        <v>0</v>
      </c>
      <c r="L21" s="52">
        <v>0</v>
      </c>
      <c r="M21" s="52">
        <v>0</v>
      </c>
      <c r="N21" s="52">
        <v>0</v>
      </c>
      <c r="O21" s="51">
        <f>C21+G21+K21</f>
        <v>941200.2</v>
      </c>
    </row>
    <row r="22" spans="1:15" x14ac:dyDescent="0.25">
      <c r="A22" s="110"/>
      <c r="B22" s="112" t="s">
        <v>7</v>
      </c>
      <c r="C22" s="94">
        <f>C29</f>
        <v>156231.59999999998</v>
      </c>
      <c r="D22" s="94">
        <f>D29</f>
        <v>50922.7</v>
      </c>
      <c r="E22" s="94">
        <f t="shared" ref="E22:J22" si="21">E29</f>
        <v>49766.6</v>
      </c>
      <c r="F22" s="94">
        <f t="shared" si="21"/>
        <v>55542.3</v>
      </c>
      <c r="G22" s="94">
        <f t="shared" si="21"/>
        <v>112391.6</v>
      </c>
      <c r="H22" s="94">
        <f t="shared" si="21"/>
        <v>59272.7</v>
      </c>
      <c r="I22" s="94">
        <f t="shared" si="21"/>
        <v>53118.9</v>
      </c>
      <c r="J22" s="84">
        <f t="shared" si="21"/>
        <v>0</v>
      </c>
      <c r="K22" s="84">
        <f t="shared" ref="K22" si="22">K29</f>
        <v>0</v>
      </c>
      <c r="L22" s="86">
        <v>0</v>
      </c>
      <c r="M22" s="86">
        <v>0</v>
      </c>
      <c r="N22" s="86">
        <v>0</v>
      </c>
      <c r="O22" s="84">
        <f>C22+G22+K22</f>
        <v>268623.19999999995</v>
      </c>
    </row>
    <row r="23" spans="1:15" ht="8.25" customHeight="1" x14ac:dyDescent="0.25">
      <c r="A23" s="110"/>
      <c r="B23" s="112"/>
      <c r="C23" s="113"/>
      <c r="D23" s="96"/>
      <c r="E23" s="96"/>
      <c r="F23" s="96"/>
      <c r="G23" s="96"/>
      <c r="H23" s="96"/>
      <c r="I23" s="96"/>
      <c r="J23" s="85"/>
      <c r="K23" s="85"/>
      <c r="L23" s="87"/>
      <c r="M23" s="87"/>
      <c r="N23" s="87"/>
      <c r="O23" s="96"/>
    </row>
    <row r="24" spans="1:15" ht="27.75" customHeight="1" x14ac:dyDescent="0.25">
      <c r="A24" s="110"/>
      <c r="B24" s="112" t="s">
        <v>8</v>
      </c>
      <c r="C24" s="17">
        <f>C30</f>
        <v>0</v>
      </c>
      <c r="D24" s="17">
        <f t="shared" ref="D24:J24" si="23">D30</f>
        <v>0</v>
      </c>
      <c r="E24" s="17">
        <f t="shared" si="23"/>
        <v>0</v>
      </c>
      <c r="F24" s="17">
        <f t="shared" si="23"/>
        <v>0</v>
      </c>
      <c r="G24" s="17">
        <f t="shared" si="23"/>
        <v>0</v>
      </c>
      <c r="H24" s="17">
        <f t="shared" si="23"/>
        <v>0</v>
      </c>
      <c r="I24" s="17">
        <f t="shared" si="23"/>
        <v>0</v>
      </c>
      <c r="J24" s="17">
        <f t="shared" si="23"/>
        <v>0</v>
      </c>
      <c r="K24" s="51">
        <f t="shared" ref="K24" si="24">K30</f>
        <v>0</v>
      </c>
      <c r="L24" s="52">
        <v>0</v>
      </c>
      <c r="M24" s="52">
        <v>0</v>
      </c>
      <c r="N24" s="52">
        <v>0</v>
      </c>
      <c r="O24" s="84">
        <f>C24+G24+K24</f>
        <v>0</v>
      </c>
    </row>
    <row r="25" spans="1:15" ht="15" hidden="1" customHeight="1" x14ac:dyDescent="0.25">
      <c r="A25" s="111"/>
      <c r="B25" s="112"/>
      <c r="C25" s="18"/>
      <c r="D25" s="18"/>
      <c r="E25" s="18"/>
      <c r="F25" s="114">
        <f>F28+F29</f>
        <v>289134.7</v>
      </c>
      <c r="G25" s="114">
        <f>H25+I25+J25</f>
        <v>525553.79999999993</v>
      </c>
      <c r="H25" s="114">
        <f t="shared" ref="H25" si="25">H28+H29</f>
        <v>316716.09999999998</v>
      </c>
      <c r="I25" s="114">
        <f>I28+I29</f>
        <v>208837.69999999998</v>
      </c>
      <c r="J25" s="114">
        <f t="shared" ref="J25" si="26">J28+J29</f>
        <v>0</v>
      </c>
      <c r="K25" s="114">
        <f t="shared" ref="K25" si="27">K28+K29</f>
        <v>0</v>
      </c>
      <c r="L25" s="52">
        <v>0</v>
      </c>
      <c r="M25" s="52">
        <v>0</v>
      </c>
      <c r="N25" s="52">
        <v>0</v>
      </c>
      <c r="O25" s="96"/>
    </row>
    <row r="26" spans="1:15" x14ac:dyDescent="0.25">
      <c r="A26" s="7" t="s">
        <v>13</v>
      </c>
      <c r="B26" s="16" t="s">
        <v>5</v>
      </c>
      <c r="C26" s="19">
        <f>D26+E26+F26</f>
        <v>412007</v>
      </c>
      <c r="D26" s="19">
        <f>D27+D28+D29+D30</f>
        <v>205704.89999999997</v>
      </c>
      <c r="E26" s="19">
        <f>E27+E28+E29+E30</f>
        <v>206302.1</v>
      </c>
      <c r="F26" s="114"/>
      <c r="G26" s="114"/>
      <c r="H26" s="114"/>
      <c r="I26" s="114"/>
      <c r="J26" s="114"/>
      <c r="K26" s="114"/>
      <c r="L26" s="51">
        <v>0</v>
      </c>
      <c r="M26" s="51">
        <v>0</v>
      </c>
      <c r="N26" s="51">
        <v>0</v>
      </c>
      <c r="O26" s="17">
        <f>C26+G25+K25</f>
        <v>937560.79999999993</v>
      </c>
    </row>
    <row r="27" spans="1:15" ht="30" x14ac:dyDescent="0.25">
      <c r="A27" s="72" t="s">
        <v>68</v>
      </c>
      <c r="B27" s="16" t="s">
        <v>6</v>
      </c>
      <c r="C27" s="17">
        <f t="shared" ref="C27:E30" si="28">D27+E27+F27</f>
        <v>48393.5</v>
      </c>
      <c r="D27" s="13">
        <v>4920.3999999999996</v>
      </c>
      <c r="E27" s="13">
        <v>11951.7</v>
      </c>
      <c r="F27" s="13">
        <v>31521.4</v>
      </c>
      <c r="G27" s="71">
        <f>H27+I27+J27</f>
        <v>46055</v>
      </c>
      <c r="H27" s="13">
        <v>43003.1</v>
      </c>
      <c r="I27" s="13">
        <v>3051.9</v>
      </c>
      <c r="J27" s="13">
        <v>0</v>
      </c>
      <c r="K27" s="71">
        <v>0</v>
      </c>
      <c r="L27" s="52">
        <v>0</v>
      </c>
      <c r="M27" s="52">
        <v>0</v>
      </c>
      <c r="N27" s="52">
        <v>0</v>
      </c>
      <c r="O27" s="51">
        <f t="shared" ref="O27:O34" si="29">C27+G26+K26</f>
        <v>48393.5</v>
      </c>
    </row>
    <row r="28" spans="1:15" ht="30" x14ac:dyDescent="0.25">
      <c r="A28" s="14"/>
      <c r="B28" s="16" t="s">
        <v>14</v>
      </c>
      <c r="C28" s="51">
        <f t="shared" si="28"/>
        <v>528038</v>
      </c>
      <c r="D28" s="18">
        <v>149861.79999999999</v>
      </c>
      <c r="E28" s="18">
        <v>144583.79999999999</v>
      </c>
      <c r="F28" s="13">
        <v>233592.4</v>
      </c>
      <c r="G28" s="71">
        <f t="shared" ref="G28:G30" si="30">H28+I28+J28</f>
        <v>413162.19999999995</v>
      </c>
      <c r="H28" s="13">
        <v>257443.4</v>
      </c>
      <c r="I28" s="13">
        <v>155718.79999999999</v>
      </c>
      <c r="J28" s="13">
        <v>0</v>
      </c>
      <c r="K28" s="71">
        <v>0</v>
      </c>
      <c r="L28" s="52">
        <v>0</v>
      </c>
      <c r="M28" s="52">
        <v>0</v>
      </c>
      <c r="N28" s="52">
        <v>0</v>
      </c>
      <c r="O28" s="51">
        <f t="shared" si="29"/>
        <v>574093</v>
      </c>
    </row>
    <row r="29" spans="1:15" x14ac:dyDescent="0.25">
      <c r="A29" s="14"/>
      <c r="B29" s="16" t="s">
        <v>7</v>
      </c>
      <c r="C29" s="51">
        <f t="shared" si="28"/>
        <v>156231.59999999998</v>
      </c>
      <c r="D29" s="18">
        <v>50922.7</v>
      </c>
      <c r="E29" s="18">
        <v>49766.6</v>
      </c>
      <c r="F29" s="13">
        <v>55542.3</v>
      </c>
      <c r="G29" s="71">
        <f t="shared" si="30"/>
        <v>112391.6</v>
      </c>
      <c r="H29" s="13">
        <v>59272.7</v>
      </c>
      <c r="I29" s="13">
        <v>53118.9</v>
      </c>
      <c r="J29" s="13">
        <v>0</v>
      </c>
      <c r="K29" s="71">
        <v>0</v>
      </c>
      <c r="L29" s="52">
        <v>0</v>
      </c>
      <c r="M29" s="52">
        <v>0</v>
      </c>
      <c r="N29" s="52">
        <v>0</v>
      </c>
      <c r="O29" s="51">
        <f t="shared" si="29"/>
        <v>569393.79999999993</v>
      </c>
    </row>
    <row r="30" spans="1:15" x14ac:dyDescent="0.25">
      <c r="A30" s="15"/>
      <c r="B30" s="16" t="s">
        <v>8</v>
      </c>
      <c r="C30" s="17">
        <f t="shared" si="28"/>
        <v>0</v>
      </c>
      <c r="D30" s="13">
        <f t="shared" si="28"/>
        <v>0</v>
      </c>
      <c r="E30" s="13">
        <f t="shared" si="28"/>
        <v>0</v>
      </c>
      <c r="F30" s="13">
        <v>0</v>
      </c>
      <c r="G30" s="52">
        <f t="shared" si="30"/>
        <v>0</v>
      </c>
      <c r="H30" s="13">
        <v>0</v>
      </c>
      <c r="I30" s="13">
        <v>0</v>
      </c>
      <c r="J30" s="13">
        <v>0</v>
      </c>
      <c r="K30" s="52">
        <v>0</v>
      </c>
      <c r="L30" s="52">
        <v>0</v>
      </c>
      <c r="M30" s="52">
        <v>0</v>
      </c>
      <c r="N30" s="52">
        <v>0</v>
      </c>
      <c r="O30" s="51">
        <f>C30+G30+K30</f>
        <v>0</v>
      </c>
    </row>
    <row r="31" spans="1:15" x14ac:dyDescent="0.25">
      <c r="A31" s="116" t="s">
        <v>57</v>
      </c>
      <c r="B31" s="16" t="s">
        <v>5</v>
      </c>
      <c r="C31" s="13">
        <v>0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52">
        <v>0</v>
      </c>
      <c r="L31" s="52">
        <v>0</v>
      </c>
      <c r="M31" s="52">
        <v>0</v>
      </c>
      <c r="N31" s="52">
        <v>0</v>
      </c>
      <c r="O31" s="51">
        <f t="shared" si="29"/>
        <v>0</v>
      </c>
    </row>
    <row r="32" spans="1:15" ht="30" x14ac:dyDescent="0.25">
      <c r="A32" s="116"/>
      <c r="B32" s="16" t="s">
        <v>6</v>
      </c>
      <c r="C32" s="13">
        <v>0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52">
        <v>0</v>
      </c>
      <c r="L32" s="52">
        <v>0</v>
      </c>
      <c r="M32" s="52">
        <v>0</v>
      </c>
      <c r="N32" s="52">
        <v>0</v>
      </c>
      <c r="O32" s="51">
        <f t="shared" si="29"/>
        <v>0</v>
      </c>
    </row>
    <row r="33" spans="1:15" ht="30" x14ac:dyDescent="0.25">
      <c r="A33" s="116"/>
      <c r="B33" s="16" t="s">
        <v>14</v>
      </c>
      <c r="C33" s="13">
        <v>0</v>
      </c>
      <c r="D33" s="13">
        <v>0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52">
        <v>0</v>
      </c>
      <c r="L33" s="52">
        <v>0</v>
      </c>
      <c r="M33" s="52">
        <v>0</v>
      </c>
      <c r="N33" s="52">
        <v>0</v>
      </c>
      <c r="O33" s="51">
        <f t="shared" si="29"/>
        <v>0</v>
      </c>
    </row>
    <row r="34" spans="1:15" x14ac:dyDescent="0.25">
      <c r="A34" s="116"/>
      <c r="B34" s="16" t="s">
        <v>7</v>
      </c>
      <c r="C34" s="13">
        <v>0</v>
      </c>
      <c r="D34" s="13">
        <v>0</v>
      </c>
      <c r="E34" s="13"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52">
        <v>0</v>
      </c>
      <c r="L34" s="52">
        <v>0</v>
      </c>
      <c r="M34" s="52">
        <v>0</v>
      </c>
      <c r="N34" s="52">
        <v>0</v>
      </c>
      <c r="O34" s="51">
        <f t="shared" si="29"/>
        <v>0</v>
      </c>
    </row>
    <row r="35" spans="1:15" x14ac:dyDescent="0.25">
      <c r="A35" s="116"/>
      <c r="B35" s="16" t="s">
        <v>8</v>
      </c>
      <c r="C35" s="13">
        <v>0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52">
        <v>0</v>
      </c>
      <c r="L35" s="52">
        <v>0</v>
      </c>
      <c r="M35" s="52">
        <v>0</v>
      </c>
      <c r="N35" s="52">
        <v>0</v>
      </c>
      <c r="O35" s="17"/>
    </row>
    <row r="36" spans="1:15" x14ac:dyDescent="0.25">
      <c r="A36" s="40" t="s">
        <v>15</v>
      </c>
      <c r="B36" s="112" t="s">
        <v>5</v>
      </c>
      <c r="C36" s="114">
        <f>C45</f>
        <v>366.2</v>
      </c>
      <c r="D36" s="114">
        <f t="shared" ref="D36:E36" si="31">D45</f>
        <v>125.2</v>
      </c>
      <c r="E36" s="114">
        <f t="shared" si="31"/>
        <v>118</v>
      </c>
      <c r="F36" s="114">
        <f>F38+F40+F42+F44</f>
        <v>123</v>
      </c>
      <c r="G36" s="114">
        <f t="shared" ref="G36:H36" si="32">G38+G40+G42+G44</f>
        <v>255.8</v>
      </c>
      <c r="H36" s="114">
        <f t="shared" si="32"/>
        <v>127.9</v>
      </c>
      <c r="I36" s="114">
        <f t="shared" ref="I36" si="33">I38+I40+I42+I44</f>
        <v>127.9</v>
      </c>
      <c r="J36" s="84">
        <v>0</v>
      </c>
      <c r="K36" s="84">
        <f>L36+M36+N36</f>
        <v>0</v>
      </c>
      <c r="L36" s="86">
        <v>0</v>
      </c>
      <c r="M36" s="86">
        <v>0</v>
      </c>
      <c r="N36" s="86">
        <v>0</v>
      </c>
      <c r="O36" s="115">
        <f>C36+G36+K36</f>
        <v>622</v>
      </c>
    </row>
    <row r="37" spans="1:15" x14ac:dyDescent="0.25">
      <c r="A37" s="109" t="s">
        <v>59</v>
      </c>
      <c r="B37" s="112"/>
      <c r="C37" s="97"/>
      <c r="D37" s="97"/>
      <c r="E37" s="97"/>
      <c r="F37" s="114"/>
      <c r="G37" s="114"/>
      <c r="H37" s="114"/>
      <c r="I37" s="114"/>
      <c r="J37" s="85"/>
      <c r="K37" s="85"/>
      <c r="L37" s="87"/>
      <c r="M37" s="87"/>
      <c r="N37" s="87"/>
      <c r="O37" s="115"/>
    </row>
    <row r="38" spans="1:15" x14ac:dyDescent="0.25">
      <c r="A38" s="110"/>
      <c r="B38" s="112" t="s">
        <v>6</v>
      </c>
      <c r="C38" s="114">
        <f t="shared" ref="C38:E38" si="34">C47</f>
        <v>0</v>
      </c>
      <c r="D38" s="114">
        <f t="shared" si="34"/>
        <v>0</v>
      </c>
      <c r="E38" s="114">
        <f t="shared" si="34"/>
        <v>0</v>
      </c>
      <c r="F38" s="117">
        <v>0</v>
      </c>
      <c r="G38" s="114">
        <v>0</v>
      </c>
      <c r="H38" s="86">
        <v>0</v>
      </c>
      <c r="I38" s="86">
        <v>0</v>
      </c>
      <c r="J38" s="86">
        <v>0</v>
      </c>
      <c r="K38" s="84">
        <f>L38+M38+N38</f>
        <v>0</v>
      </c>
      <c r="L38" s="86">
        <v>0</v>
      </c>
      <c r="M38" s="86">
        <v>0</v>
      </c>
      <c r="N38" s="86">
        <v>0</v>
      </c>
      <c r="O38" s="115">
        <f t="shared" ref="O38" si="35">C38+G38+K38</f>
        <v>0</v>
      </c>
    </row>
    <row r="39" spans="1:15" x14ac:dyDescent="0.25">
      <c r="A39" s="110"/>
      <c r="B39" s="112"/>
      <c r="C39" s="97"/>
      <c r="D39" s="97"/>
      <c r="E39" s="97"/>
      <c r="F39" s="117"/>
      <c r="G39" s="114"/>
      <c r="H39" s="87"/>
      <c r="I39" s="87"/>
      <c r="J39" s="87"/>
      <c r="K39" s="85"/>
      <c r="L39" s="87"/>
      <c r="M39" s="87"/>
      <c r="N39" s="87"/>
      <c r="O39" s="115"/>
    </row>
    <row r="40" spans="1:15" x14ac:dyDescent="0.25">
      <c r="A40" s="110"/>
      <c r="B40" s="112" t="s">
        <v>14</v>
      </c>
      <c r="C40" s="114">
        <f t="shared" ref="C40:E40" si="36">C49</f>
        <v>0</v>
      </c>
      <c r="D40" s="114">
        <f t="shared" si="36"/>
        <v>0</v>
      </c>
      <c r="E40" s="114">
        <f t="shared" si="36"/>
        <v>0</v>
      </c>
      <c r="F40" s="117">
        <v>0</v>
      </c>
      <c r="G40" s="114">
        <v>0</v>
      </c>
      <c r="H40" s="86">
        <v>0</v>
      </c>
      <c r="I40" s="86">
        <v>0</v>
      </c>
      <c r="J40" s="86">
        <v>0</v>
      </c>
      <c r="K40" s="84">
        <f>L40+M40+N40</f>
        <v>0</v>
      </c>
      <c r="L40" s="86">
        <v>0</v>
      </c>
      <c r="M40" s="86">
        <v>0</v>
      </c>
      <c r="N40" s="86">
        <v>0</v>
      </c>
      <c r="O40" s="115">
        <f t="shared" ref="O40" si="37">C40+G40+K40</f>
        <v>0</v>
      </c>
    </row>
    <row r="41" spans="1:15" x14ac:dyDescent="0.25">
      <c r="A41" s="110"/>
      <c r="B41" s="112"/>
      <c r="C41" s="97"/>
      <c r="D41" s="97"/>
      <c r="E41" s="97"/>
      <c r="F41" s="117"/>
      <c r="G41" s="114"/>
      <c r="H41" s="87"/>
      <c r="I41" s="87"/>
      <c r="J41" s="87"/>
      <c r="K41" s="85"/>
      <c r="L41" s="87"/>
      <c r="M41" s="87"/>
      <c r="N41" s="87"/>
      <c r="O41" s="115"/>
    </row>
    <row r="42" spans="1:15" x14ac:dyDescent="0.25">
      <c r="A42" s="110"/>
      <c r="B42" s="112" t="s">
        <v>7</v>
      </c>
      <c r="C42" s="114">
        <f>D42+E42+F42</f>
        <v>366.2</v>
      </c>
      <c r="D42" s="114">
        <f>D48</f>
        <v>125.2</v>
      </c>
      <c r="E42" s="114">
        <f t="shared" ref="E42:I42" si="38">E48</f>
        <v>118</v>
      </c>
      <c r="F42" s="114">
        <f t="shared" si="38"/>
        <v>123</v>
      </c>
      <c r="G42" s="114">
        <f t="shared" si="38"/>
        <v>255.8</v>
      </c>
      <c r="H42" s="114">
        <f t="shared" si="38"/>
        <v>127.9</v>
      </c>
      <c r="I42" s="114">
        <f t="shared" si="38"/>
        <v>127.9</v>
      </c>
      <c r="J42" s="84">
        <v>0</v>
      </c>
      <c r="K42" s="84">
        <f>L42+M42+N42</f>
        <v>0</v>
      </c>
      <c r="L42" s="86">
        <v>0</v>
      </c>
      <c r="M42" s="86">
        <v>0</v>
      </c>
      <c r="N42" s="86">
        <v>0</v>
      </c>
      <c r="O42" s="115">
        <f t="shared" ref="O42" si="39">C42+G42+K42</f>
        <v>622</v>
      </c>
    </row>
    <row r="43" spans="1:15" x14ac:dyDescent="0.25">
      <c r="A43" s="110"/>
      <c r="B43" s="112"/>
      <c r="C43" s="97"/>
      <c r="D43" s="97"/>
      <c r="E43" s="97"/>
      <c r="F43" s="97"/>
      <c r="G43" s="97"/>
      <c r="H43" s="97"/>
      <c r="I43" s="97"/>
      <c r="J43" s="85"/>
      <c r="K43" s="85"/>
      <c r="L43" s="87"/>
      <c r="M43" s="87"/>
      <c r="N43" s="87"/>
      <c r="O43" s="115"/>
    </row>
    <row r="44" spans="1:15" x14ac:dyDescent="0.25">
      <c r="A44" s="111"/>
      <c r="B44" s="16" t="s">
        <v>8</v>
      </c>
      <c r="C44" s="17">
        <v>0</v>
      </c>
      <c r="D44" s="17">
        <v>0</v>
      </c>
      <c r="E44" s="17">
        <v>0</v>
      </c>
      <c r="F44" s="13">
        <v>0</v>
      </c>
      <c r="G44" s="13">
        <v>0</v>
      </c>
      <c r="H44" s="13">
        <v>0</v>
      </c>
      <c r="I44" s="13">
        <v>0</v>
      </c>
      <c r="J44" s="13">
        <v>0</v>
      </c>
      <c r="K44" s="51">
        <f>L44+M44+N44</f>
        <v>0</v>
      </c>
      <c r="L44" s="52">
        <v>0</v>
      </c>
      <c r="M44" s="52">
        <v>0</v>
      </c>
      <c r="N44" s="52">
        <v>0</v>
      </c>
      <c r="O44" s="17">
        <v>0</v>
      </c>
    </row>
    <row r="45" spans="1:15" x14ac:dyDescent="0.25">
      <c r="A45" s="118" t="s">
        <v>70</v>
      </c>
      <c r="B45" s="16" t="s">
        <v>5</v>
      </c>
      <c r="C45" s="17">
        <f>D45+E45+F45</f>
        <v>366.2</v>
      </c>
      <c r="D45" s="19">
        <f>D46+D47+D48+D49</f>
        <v>125.2</v>
      </c>
      <c r="E45" s="17">
        <f>E46+E47+E48+E49</f>
        <v>118</v>
      </c>
      <c r="F45" s="17">
        <f>F46+F47+F48+F49</f>
        <v>123</v>
      </c>
      <c r="G45" s="43">
        <f>H45+I45+J45</f>
        <v>255.8</v>
      </c>
      <c r="H45" s="43">
        <f>SUM(H46:H49)</f>
        <v>127.9</v>
      </c>
      <c r="I45" s="51">
        <f>SUM(I46:I49)</f>
        <v>127.9</v>
      </c>
      <c r="J45" s="43">
        <v>0</v>
      </c>
      <c r="K45" s="51">
        <f>L45+M45+N45</f>
        <v>0</v>
      </c>
      <c r="L45" s="52">
        <v>0</v>
      </c>
      <c r="M45" s="52">
        <v>0</v>
      </c>
      <c r="N45" s="52">
        <v>0</v>
      </c>
      <c r="O45" s="34">
        <f>C45+G45+K45</f>
        <v>622</v>
      </c>
    </row>
    <row r="46" spans="1:15" ht="30" x14ac:dyDescent="0.25">
      <c r="A46" s="119"/>
      <c r="B46" s="16" t="s">
        <v>6</v>
      </c>
      <c r="C46" s="17">
        <f>D46+E46+F46</f>
        <v>0</v>
      </c>
      <c r="D46" s="13">
        <v>0</v>
      </c>
      <c r="E46" s="13">
        <v>0</v>
      </c>
      <c r="F46" s="13">
        <v>0</v>
      </c>
      <c r="G46" s="43">
        <v>0</v>
      </c>
      <c r="H46" s="13">
        <v>0</v>
      </c>
      <c r="I46" s="13">
        <v>0</v>
      </c>
      <c r="J46" s="13">
        <v>0</v>
      </c>
      <c r="K46" s="51">
        <v>0</v>
      </c>
      <c r="L46" s="52">
        <v>0</v>
      </c>
      <c r="M46" s="52">
        <v>0</v>
      </c>
      <c r="N46" s="52">
        <v>0</v>
      </c>
      <c r="O46" s="54">
        <f t="shared" ref="O46:O54" si="40">C46+G46+K46</f>
        <v>0</v>
      </c>
    </row>
    <row r="47" spans="1:15" ht="30" x14ac:dyDescent="0.25">
      <c r="A47" s="119"/>
      <c r="B47" s="16" t="s">
        <v>14</v>
      </c>
      <c r="C47" s="17">
        <f>D47+E47+F47</f>
        <v>0</v>
      </c>
      <c r="D47" s="13">
        <v>0</v>
      </c>
      <c r="E47" s="13">
        <v>0</v>
      </c>
      <c r="F47" s="13">
        <v>0</v>
      </c>
      <c r="G47" s="43">
        <v>0</v>
      </c>
      <c r="H47" s="13">
        <v>0</v>
      </c>
      <c r="I47" s="13">
        <v>0</v>
      </c>
      <c r="J47" s="13">
        <v>0</v>
      </c>
      <c r="K47" s="51">
        <v>0</v>
      </c>
      <c r="L47" s="52">
        <v>0</v>
      </c>
      <c r="M47" s="52">
        <v>0</v>
      </c>
      <c r="N47" s="52">
        <v>0</v>
      </c>
      <c r="O47" s="54">
        <f t="shared" si="40"/>
        <v>0</v>
      </c>
    </row>
    <row r="48" spans="1:15" x14ac:dyDescent="0.25">
      <c r="A48" s="119"/>
      <c r="B48" s="16" t="s">
        <v>7</v>
      </c>
      <c r="C48" s="17">
        <f>D48+E48+F48</f>
        <v>366.2</v>
      </c>
      <c r="D48" s="18">
        <v>125.2</v>
      </c>
      <c r="E48" s="13">
        <v>118</v>
      </c>
      <c r="F48" s="13">
        <v>123</v>
      </c>
      <c r="G48" s="43">
        <f>H48+I48+J48</f>
        <v>255.8</v>
      </c>
      <c r="H48" s="13">
        <v>127.9</v>
      </c>
      <c r="I48" s="13">
        <v>127.9</v>
      </c>
      <c r="J48" s="13">
        <v>0</v>
      </c>
      <c r="K48" s="51">
        <v>0</v>
      </c>
      <c r="L48" s="52">
        <v>0</v>
      </c>
      <c r="M48" s="52">
        <v>0</v>
      </c>
      <c r="N48" s="52">
        <v>0</v>
      </c>
      <c r="O48" s="54">
        <f t="shared" si="40"/>
        <v>622</v>
      </c>
    </row>
    <row r="49" spans="1:15" x14ac:dyDescent="0.25">
      <c r="A49" s="120"/>
      <c r="B49" s="16" t="s">
        <v>8</v>
      </c>
      <c r="C49" s="17">
        <f t="shared" ref="C49" si="41">D49+E49</f>
        <v>0</v>
      </c>
      <c r="D49" s="13">
        <v>0</v>
      </c>
      <c r="E49" s="13">
        <v>0</v>
      </c>
      <c r="F49" s="13">
        <v>0</v>
      </c>
      <c r="G49" s="51">
        <v>0</v>
      </c>
      <c r="H49" s="13">
        <v>0</v>
      </c>
      <c r="I49" s="13">
        <v>0</v>
      </c>
      <c r="J49" s="13">
        <v>0</v>
      </c>
      <c r="K49" s="51">
        <v>0</v>
      </c>
      <c r="L49" s="52">
        <v>0</v>
      </c>
      <c r="M49" s="52">
        <v>0</v>
      </c>
      <c r="N49" s="52">
        <v>0</v>
      </c>
      <c r="O49" s="54">
        <f t="shared" si="40"/>
        <v>0</v>
      </c>
    </row>
    <row r="50" spans="1:15" ht="45" x14ac:dyDescent="0.25">
      <c r="A50" s="7" t="s">
        <v>51</v>
      </c>
      <c r="B50" s="16" t="s">
        <v>5</v>
      </c>
      <c r="C50" s="17">
        <f>D50+E50</f>
        <v>0</v>
      </c>
      <c r="D50" s="13">
        <v>0</v>
      </c>
      <c r="E50" s="45">
        <v>0</v>
      </c>
      <c r="F50" s="13">
        <v>0</v>
      </c>
      <c r="G50" s="51">
        <v>0</v>
      </c>
      <c r="H50" s="13">
        <v>0</v>
      </c>
      <c r="I50" s="13">
        <v>0</v>
      </c>
      <c r="J50" s="13">
        <v>0</v>
      </c>
      <c r="K50" s="51">
        <v>0</v>
      </c>
      <c r="L50" s="52">
        <v>0</v>
      </c>
      <c r="M50" s="52">
        <v>0</v>
      </c>
      <c r="N50" s="52">
        <v>0</v>
      </c>
      <c r="O50" s="54">
        <f t="shared" si="40"/>
        <v>0</v>
      </c>
    </row>
    <row r="51" spans="1:15" ht="30" x14ac:dyDescent="0.25">
      <c r="A51" s="21"/>
      <c r="B51" s="16" t="s">
        <v>6</v>
      </c>
      <c r="C51" s="17">
        <f t="shared" ref="C51:C54" si="42">D51+E51</f>
        <v>0</v>
      </c>
      <c r="D51" s="13">
        <v>0</v>
      </c>
      <c r="E51" s="45">
        <v>0</v>
      </c>
      <c r="F51" s="13">
        <v>0</v>
      </c>
      <c r="G51" s="51">
        <v>0</v>
      </c>
      <c r="H51" s="13">
        <v>0</v>
      </c>
      <c r="I51" s="13">
        <v>0</v>
      </c>
      <c r="J51" s="13">
        <v>0</v>
      </c>
      <c r="K51" s="51">
        <v>0</v>
      </c>
      <c r="L51" s="52">
        <v>0</v>
      </c>
      <c r="M51" s="52">
        <v>0</v>
      </c>
      <c r="N51" s="52">
        <v>0</v>
      </c>
      <c r="O51" s="54">
        <f t="shared" si="40"/>
        <v>0</v>
      </c>
    </row>
    <row r="52" spans="1:15" ht="30" x14ac:dyDescent="0.25">
      <c r="A52" s="8"/>
      <c r="B52" s="16" t="s">
        <v>14</v>
      </c>
      <c r="C52" s="17">
        <f t="shared" si="42"/>
        <v>0</v>
      </c>
      <c r="D52" s="13">
        <v>0</v>
      </c>
      <c r="E52" s="45">
        <v>0</v>
      </c>
      <c r="F52" s="13">
        <v>0</v>
      </c>
      <c r="G52" s="51">
        <v>0</v>
      </c>
      <c r="H52" s="13">
        <v>0</v>
      </c>
      <c r="I52" s="13">
        <v>0</v>
      </c>
      <c r="J52" s="13">
        <v>0</v>
      </c>
      <c r="K52" s="51">
        <v>0</v>
      </c>
      <c r="L52" s="52">
        <v>0</v>
      </c>
      <c r="M52" s="52">
        <v>0</v>
      </c>
      <c r="N52" s="52">
        <v>0</v>
      </c>
      <c r="O52" s="54">
        <f t="shared" si="40"/>
        <v>0</v>
      </c>
    </row>
    <row r="53" spans="1:15" x14ac:dyDescent="0.25">
      <c r="A53" s="8"/>
      <c r="B53" s="16" t="s">
        <v>7</v>
      </c>
      <c r="C53" s="17">
        <f t="shared" si="42"/>
        <v>0</v>
      </c>
      <c r="D53" s="13">
        <v>0</v>
      </c>
      <c r="E53" s="45">
        <v>0</v>
      </c>
      <c r="F53" s="13">
        <v>0</v>
      </c>
      <c r="G53" s="51">
        <v>0</v>
      </c>
      <c r="H53" s="13">
        <v>0</v>
      </c>
      <c r="I53" s="13">
        <v>0</v>
      </c>
      <c r="J53" s="13">
        <v>0</v>
      </c>
      <c r="K53" s="51">
        <v>0</v>
      </c>
      <c r="L53" s="52">
        <v>0</v>
      </c>
      <c r="M53" s="52">
        <v>0</v>
      </c>
      <c r="N53" s="52">
        <v>0</v>
      </c>
      <c r="O53" s="54">
        <f t="shared" si="40"/>
        <v>0</v>
      </c>
    </row>
    <row r="54" spans="1:15" x14ac:dyDescent="0.25">
      <c r="A54" s="9"/>
      <c r="B54" s="16" t="s">
        <v>8</v>
      </c>
      <c r="C54" s="17">
        <f t="shared" si="42"/>
        <v>0</v>
      </c>
      <c r="D54" s="13">
        <v>0</v>
      </c>
      <c r="E54" s="45">
        <v>0</v>
      </c>
      <c r="F54" s="13">
        <v>0</v>
      </c>
      <c r="G54" s="51">
        <v>0</v>
      </c>
      <c r="H54" s="13">
        <v>0</v>
      </c>
      <c r="I54" s="13">
        <v>0</v>
      </c>
      <c r="J54" s="13">
        <v>0</v>
      </c>
      <c r="K54" s="51">
        <v>0</v>
      </c>
      <c r="L54" s="52">
        <v>0</v>
      </c>
      <c r="M54" s="52">
        <v>0</v>
      </c>
      <c r="N54" s="52">
        <v>0</v>
      </c>
      <c r="O54" s="54">
        <f t="shared" si="40"/>
        <v>0</v>
      </c>
    </row>
    <row r="55" spans="1:15" x14ac:dyDescent="0.25">
      <c r="A55" s="40" t="s">
        <v>16</v>
      </c>
      <c r="B55" s="16" t="s">
        <v>5</v>
      </c>
      <c r="C55" s="17">
        <f>C56+C57+C58+C59</f>
        <v>93925.3</v>
      </c>
      <c r="D55" s="17">
        <f>SUM(D56:D59)</f>
        <v>39339.699999999997</v>
      </c>
      <c r="E55" s="51">
        <f t="shared" ref="E55:F55" si="43">SUM(E56:E59)</f>
        <v>36404.6</v>
      </c>
      <c r="F55" s="51">
        <f t="shared" si="43"/>
        <v>18181</v>
      </c>
      <c r="G55" s="17">
        <f t="shared" ref="G55:G63" si="44">H55+I55+J55</f>
        <v>63738.2</v>
      </c>
      <c r="H55" s="17">
        <f t="shared" ref="H55:I55" si="45">H56+H57+H58+H59</f>
        <v>45074.3</v>
      </c>
      <c r="I55" s="51">
        <f t="shared" si="45"/>
        <v>18663.899999999998</v>
      </c>
      <c r="J55" s="17">
        <v>0</v>
      </c>
      <c r="K55" s="51">
        <v>0</v>
      </c>
      <c r="L55" s="51">
        <v>0</v>
      </c>
      <c r="M55" s="51">
        <v>0</v>
      </c>
      <c r="N55" s="51">
        <v>0</v>
      </c>
      <c r="O55" s="12">
        <f>C55+G55+K55</f>
        <v>157663.5</v>
      </c>
    </row>
    <row r="56" spans="1:15" ht="30" x14ac:dyDescent="0.25">
      <c r="A56" s="109" t="s">
        <v>58</v>
      </c>
      <c r="B56" s="16" t="s">
        <v>6</v>
      </c>
      <c r="C56" s="17">
        <f>D56+E56+F56</f>
        <v>29858.800000000003</v>
      </c>
      <c r="D56" s="13">
        <f t="shared" ref="D56:I59" si="46">D61+D67</f>
        <v>20394.400000000001</v>
      </c>
      <c r="E56" s="52">
        <f t="shared" si="46"/>
        <v>8889.7000000000007</v>
      </c>
      <c r="F56" s="52">
        <f t="shared" si="46"/>
        <v>574.70000000000005</v>
      </c>
      <c r="G56" s="17">
        <f t="shared" si="44"/>
        <v>23429.5</v>
      </c>
      <c r="H56" s="13">
        <f t="shared" si="46"/>
        <v>23245.4</v>
      </c>
      <c r="I56" s="52">
        <f t="shared" si="46"/>
        <v>184.1</v>
      </c>
      <c r="J56" s="13">
        <v>0</v>
      </c>
      <c r="K56" s="51">
        <v>0</v>
      </c>
      <c r="L56" s="52">
        <v>0</v>
      </c>
      <c r="M56" s="52">
        <v>0</v>
      </c>
      <c r="N56" s="52">
        <v>0</v>
      </c>
      <c r="O56" s="54">
        <f>C56+G56+K56</f>
        <v>53288.3</v>
      </c>
    </row>
    <row r="57" spans="1:15" ht="30" x14ac:dyDescent="0.25">
      <c r="A57" s="110"/>
      <c r="B57" s="16" t="s">
        <v>14</v>
      </c>
      <c r="C57" s="51">
        <f>D57+E57+F57</f>
        <v>5266.0999999999995</v>
      </c>
      <c r="D57" s="52">
        <f t="shared" ref="D57:F57" si="47">D62+D68</f>
        <v>3305.7999999999997</v>
      </c>
      <c r="E57" s="52">
        <f t="shared" si="47"/>
        <v>1427.4</v>
      </c>
      <c r="F57" s="52">
        <f t="shared" si="47"/>
        <v>532.9</v>
      </c>
      <c r="G57" s="17">
        <f t="shared" si="44"/>
        <v>3880.6</v>
      </c>
      <c r="H57" s="13">
        <f t="shared" si="46"/>
        <v>3817.4</v>
      </c>
      <c r="I57" s="52">
        <f t="shared" si="46"/>
        <v>63.2</v>
      </c>
      <c r="J57" s="13">
        <v>0</v>
      </c>
      <c r="K57" s="51">
        <v>0</v>
      </c>
      <c r="L57" s="52">
        <v>0</v>
      </c>
      <c r="M57" s="52">
        <v>0</v>
      </c>
      <c r="N57" s="52">
        <v>0</v>
      </c>
      <c r="O57" s="54">
        <f t="shared" ref="O57:O60" si="48">C57+G57+K57</f>
        <v>9146.6999999999989</v>
      </c>
    </row>
    <row r="58" spans="1:15" x14ac:dyDescent="0.25">
      <c r="A58" s="110"/>
      <c r="B58" s="16" t="s">
        <v>7</v>
      </c>
      <c r="C58" s="19">
        <f>D58+E58+F58</f>
        <v>58800.4</v>
      </c>
      <c r="D58" s="52">
        <f t="shared" ref="D58:F58" si="49">D63+D69</f>
        <v>15639.5</v>
      </c>
      <c r="E58" s="52">
        <f t="shared" si="49"/>
        <v>26087.5</v>
      </c>
      <c r="F58" s="52">
        <f t="shared" si="49"/>
        <v>17073.400000000001</v>
      </c>
      <c r="G58" s="31">
        <f t="shared" si="44"/>
        <v>36428.1</v>
      </c>
      <c r="H58" s="29">
        <f t="shared" si="46"/>
        <v>18011.5</v>
      </c>
      <c r="I58" s="52">
        <f t="shared" si="46"/>
        <v>18416.599999999999</v>
      </c>
      <c r="J58" s="13">
        <v>0</v>
      </c>
      <c r="K58" s="51">
        <v>0</v>
      </c>
      <c r="L58" s="52">
        <v>0</v>
      </c>
      <c r="M58" s="52">
        <v>0</v>
      </c>
      <c r="N58" s="52">
        <v>0</v>
      </c>
      <c r="O58" s="54">
        <f t="shared" si="48"/>
        <v>95228.5</v>
      </c>
    </row>
    <row r="59" spans="1:15" x14ac:dyDescent="0.25">
      <c r="A59" s="111"/>
      <c r="B59" s="16" t="s">
        <v>8</v>
      </c>
      <c r="C59" s="17">
        <f>D59+E59+F59</f>
        <v>0</v>
      </c>
      <c r="D59" s="52">
        <f t="shared" ref="D59" si="50">D64+D70</f>
        <v>0</v>
      </c>
      <c r="E59" s="13">
        <f t="shared" si="46"/>
        <v>0</v>
      </c>
      <c r="F59" s="13">
        <f t="shared" si="46"/>
        <v>0</v>
      </c>
      <c r="G59" s="17">
        <f t="shared" si="44"/>
        <v>0</v>
      </c>
      <c r="H59" s="13">
        <f t="shared" si="46"/>
        <v>0</v>
      </c>
      <c r="I59" s="13">
        <v>0</v>
      </c>
      <c r="J59" s="13">
        <v>0</v>
      </c>
      <c r="K59" s="51">
        <v>0</v>
      </c>
      <c r="L59" s="52">
        <v>0</v>
      </c>
      <c r="M59" s="52">
        <v>0</v>
      </c>
      <c r="N59" s="52">
        <v>0</v>
      </c>
      <c r="O59" s="54">
        <f t="shared" si="48"/>
        <v>0</v>
      </c>
    </row>
    <row r="60" spans="1:15" x14ac:dyDescent="0.25">
      <c r="A60" s="118" t="s">
        <v>69</v>
      </c>
      <c r="B60" s="16" t="s">
        <v>5</v>
      </c>
      <c r="C60" s="51">
        <f>C61+C62+C63+C64</f>
        <v>64988.7</v>
      </c>
      <c r="D60" s="19">
        <f>D61+D62+D63+D64</f>
        <v>18331.5</v>
      </c>
      <c r="E60" s="19">
        <f t="shared" ref="E60:I60" si="51">E61+E62+E63+E64</f>
        <v>28476.2</v>
      </c>
      <c r="F60" s="19">
        <f t="shared" si="51"/>
        <v>18181</v>
      </c>
      <c r="G60" s="17">
        <f t="shared" si="44"/>
        <v>63738.2</v>
      </c>
      <c r="H60" s="17">
        <f t="shared" si="51"/>
        <v>45074.3</v>
      </c>
      <c r="I60" s="51">
        <f t="shared" si="51"/>
        <v>18663.899999999998</v>
      </c>
      <c r="J60" s="51">
        <v>0</v>
      </c>
      <c r="K60" s="51">
        <v>0</v>
      </c>
      <c r="L60" s="51">
        <v>0</v>
      </c>
      <c r="M60" s="51">
        <v>0</v>
      </c>
      <c r="N60" s="51">
        <v>0</v>
      </c>
      <c r="O60" s="54">
        <f t="shared" si="48"/>
        <v>128726.9</v>
      </c>
    </row>
    <row r="61" spans="1:15" ht="30" x14ac:dyDescent="0.25">
      <c r="A61" s="119"/>
      <c r="B61" s="16" t="s">
        <v>6</v>
      </c>
      <c r="C61" s="17">
        <f>D61+E61+F61</f>
        <v>5222.2</v>
      </c>
      <c r="D61" s="13">
        <v>2508</v>
      </c>
      <c r="E61" s="13">
        <v>2139.5</v>
      </c>
      <c r="F61" s="13">
        <v>574.70000000000005</v>
      </c>
      <c r="G61" s="51">
        <f t="shared" si="44"/>
        <v>23429.5</v>
      </c>
      <c r="H61" s="13">
        <v>23245.4</v>
      </c>
      <c r="I61" s="13">
        <v>184.1</v>
      </c>
      <c r="J61" s="13">
        <v>0</v>
      </c>
      <c r="K61" s="51">
        <v>0</v>
      </c>
      <c r="L61" s="52">
        <v>0</v>
      </c>
      <c r="M61" s="52">
        <v>0</v>
      </c>
      <c r="N61" s="52">
        <v>0</v>
      </c>
      <c r="O61" s="17">
        <f>C61+G61</f>
        <v>28651.7</v>
      </c>
    </row>
    <row r="62" spans="1:15" ht="30" x14ac:dyDescent="0.25">
      <c r="A62" s="119"/>
      <c r="B62" s="16" t="s">
        <v>14</v>
      </c>
      <c r="C62" s="17">
        <f>D62+E62+F62</f>
        <v>1255.5</v>
      </c>
      <c r="D62" s="13">
        <v>394.1</v>
      </c>
      <c r="E62" s="13">
        <v>328.5</v>
      </c>
      <c r="F62" s="13">
        <v>532.9</v>
      </c>
      <c r="G62" s="51">
        <f t="shared" si="44"/>
        <v>3880.6</v>
      </c>
      <c r="H62" s="13">
        <v>3817.4</v>
      </c>
      <c r="I62" s="13">
        <v>63.2</v>
      </c>
      <c r="J62" s="13">
        <v>0</v>
      </c>
      <c r="K62" s="51">
        <v>0</v>
      </c>
      <c r="L62" s="52">
        <v>0</v>
      </c>
      <c r="M62" s="52">
        <v>0</v>
      </c>
      <c r="N62" s="52">
        <v>0</v>
      </c>
      <c r="O62" s="17">
        <f>C62+G62</f>
        <v>5136.1000000000004</v>
      </c>
    </row>
    <row r="63" spans="1:15" x14ac:dyDescent="0.25">
      <c r="A63" s="119"/>
      <c r="B63" s="16" t="s">
        <v>7</v>
      </c>
      <c r="C63" s="19">
        <f>D63+E63+F63</f>
        <v>58511</v>
      </c>
      <c r="D63" s="18">
        <v>15429.4</v>
      </c>
      <c r="E63" s="18">
        <v>26008.2</v>
      </c>
      <c r="F63" s="18">
        <v>17073.400000000001</v>
      </c>
      <c r="G63" s="17">
        <f t="shared" si="44"/>
        <v>36428.1</v>
      </c>
      <c r="H63" s="13">
        <v>18011.5</v>
      </c>
      <c r="I63" s="13">
        <v>18416.599999999999</v>
      </c>
      <c r="J63" s="13">
        <v>0</v>
      </c>
      <c r="K63" s="51">
        <v>0</v>
      </c>
      <c r="L63" s="52">
        <v>0</v>
      </c>
      <c r="M63" s="52">
        <v>0</v>
      </c>
      <c r="N63" s="52">
        <v>0</v>
      </c>
      <c r="O63" s="12">
        <f>C63+G63</f>
        <v>94939.1</v>
      </c>
    </row>
    <row r="64" spans="1:15" x14ac:dyDescent="0.25">
      <c r="A64" s="119"/>
      <c r="B64" s="112" t="s">
        <v>8</v>
      </c>
      <c r="C64" s="84">
        <f>D64+E64+F64</f>
        <v>0</v>
      </c>
      <c r="D64" s="117">
        <v>0</v>
      </c>
      <c r="E64" s="117">
        <v>0</v>
      </c>
      <c r="F64" s="117">
        <v>0</v>
      </c>
      <c r="G64" s="114">
        <f>H64</f>
        <v>0</v>
      </c>
      <c r="H64" s="86">
        <v>0</v>
      </c>
      <c r="I64" s="86">
        <v>0</v>
      </c>
      <c r="J64" s="86">
        <v>0</v>
      </c>
      <c r="K64" s="84">
        <v>0</v>
      </c>
      <c r="L64" s="86">
        <v>0</v>
      </c>
      <c r="M64" s="86">
        <v>0</v>
      </c>
      <c r="N64" s="86">
        <v>0</v>
      </c>
      <c r="O64" s="114">
        <f>C64+G64+K64</f>
        <v>0</v>
      </c>
    </row>
    <row r="65" spans="1:15" ht="6" customHeight="1" x14ac:dyDescent="0.25">
      <c r="A65" s="120"/>
      <c r="B65" s="112"/>
      <c r="C65" s="96"/>
      <c r="D65" s="117"/>
      <c r="E65" s="117"/>
      <c r="F65" s="117"/>
      <c r="G65" s="114"/>
      <c r="H65" s="87"/>
      <c r="I65" s="87"/>
      <c r="J65" s="87"/>
      <c r="K65" s="85"/>
      <c r="L65" s="87"/>
      <c r="M65" s="87"/>
      <c r="N65" s="87"/>
      <c r="O65" s="114"/>
    </row>
    <row r="66" spans="1:15" ht="30" x14ac:dyDescent="0.25">
      <c r="A66" s="7" t="s">
        <v>17</v>
      </c>
      <c r="B66" s="16" t="s">
        <v>5</v>
      </c>
      <c r="C66" s="51">
        <f>D66+E66+F66</f>
        <v>28936.600000000002</v>
      </c>
      <c r="D66" s="19">
        <f>D67+D68+D69+D70</f>
        <v>21008.2</v>
      </c>
      <c r="E66" s="53">
        <f>E67+E68+E69+E70</f>
        <v>7928.4000000000005</v>
      </c>
      <c r="F66" s="51">
        <v>0</v>
      </c>
      <c r="G66" s="51">
        <v>0</v>
      </c>
      <c r="H66" s="51">
        <v>0</v>
      </c>
      <c r="I66" s="51">
        <v>0</v>
      </c>
      <c r="J66" s="51">
        <v>0</v>
      </c>
      <c r="K66" s="51">
        <v>0</v>
      </c>
      <c r="L66" s="52">
        <v>0</v>
      </c>
      <c r="M66" s="52">
        <v>0</v>
      </c>
      <c r="N66" s="52">
        <v>0</v>
      </c>
      <c r="O66" s="51">
        <f>C66+G66+K66</f>
        <v>28936.600000000002</v>
      </c>
    </row>
    <row r="67" spans="1:15" ht="30" x14ac:dyDescent="0.25">
      <c r="A67" s="21" t="s">
        <v>87</v>
      </c>
      <c r="B67" s="16" t="s">
        <v>6</v>
      </c>
      <c r="C67" s="51">
        <f t="shared" ref="C67:C70" si="52">D67+E67+F67</f>
        <v>24636.600000000002</v>
      </c>
      <c r="D67" s="18">
        <v>17886.400000000001</v>
      </c>
      <c r="E67" s="13">
        <v>6750.2</v>
      </c>
      <c r="F67" s="13">
        <v>0</v>
      </c>
      <c r="G67" s="51">
        <v>0</v>
      </c>
      <c r="H67" s="13">
        <v>0</v>
      </c>
      <c r="I67" s="13">
        <v>0</v>
      </c>
      <c r="J67" s="13">
        <v>0</v>
      </c>
      <c r="K67" s="51">
        <v>0</v>
      </c>
      <c r="L67" s="52">
        <v>0</v>
      </c>
      <c r="M67" s="52">
        <v>0</v>
      </c>
      <c r="N67" s="52">
        <v>0</v>
      </c>
      <c r="O67" s="51">
        <f t="shared" ref="O67:O75" si="53">C67+G67+K67</f>
        <v>24636.600000000002</v>
      </c>
    </row>
    <row r="68" spans="1:15" ht="30" x14ac:dyDescent="0.25">
      <c r="A68" s="21"/>
      <c r="B68" s="16" t="s">
        <v>14</v>
      </c>
      <c r="C68" s="51">
        <f t="shared" si="52"/>
        <v>4010.6</v>
      </c>
      <c r="D68" s="18">
        <v>2911.7</v>
      </c>
      <c r="E68" s="13">
        <v>1098.9000000000001</v>
      </c>
      <c r="F68" s="13">
        <v>0</v>
      </c>
      <c r="G68" s="51">
        <v>0</v>
      </c>
      <c r="H68" s="13">
        <v>0</v>
      </c>
      <c r="I68" s="13">
        <v>0</v>
      </c>
      <c r="J68" s="13">
        <v>0</v>
      </c>
      <c r="K68" s="51">
        <v>0</v>
      </c>
      <c r="L68" s="52">
        <v>0</v>
      </c>
      <c r="M68" s="52">
        <v>0</v>
      </c>
      <c r="N68" s="52">
        <v>0</v>
      </c>
      <c r="O68" s="51">
        <f t="shared" si="53"/>
        <v>4010.6</v>
      </c>
    </row>
    <row r="69" spans="1:15" x14ac:dyDescent="0.25">
      <c r="A69" s="14"/>
      <c r="B69" s="16" t="s">
        <v>7</v>
      </c>
      <c r="C69" s="51">
        <f t="shared" si="52"/>
        <v>289.39999999999998</v>
      </c>
      <c r="D69" s="18">
        <v>210.1</v>
      </c>
      <c r="E69" s="13">
        <v>79.3</v>
      </c>
      <c r="F69" s="13">
        <v>0</v>
      </c>
      <c r="G69" s="51">
        <v>0</v>
      </c>
      <c r="H69" s="13">
        <v>0</v>
      </c>
      <c r="I69" s="13">
        <v>0</v>
      </c>
      <c r="J69" s="13">
        <v>0</v>
      </c>
      <c r="K69" s="51">
        <v>0</v>
      </c>
      <c r="L69" s="52">
        <v>0</v>
      </c>
      <c r="M69" s="52">
        <v>0</v>
      </c>
      <c r="N69" s="52">
        <v>0</v>
      </c>
      <c r="O69" s="51">
        <f t="shared" si="53"/>
        <v>289.39999999999998</v>
      </c>
    </row>
    <row r="70" spans="1:15" x14ac:dyDescent="0.25">
      <c r="A70" s="15"/>
      <c r="B70" s="16" t="s">
        <v>8</v>
      </c>
      <c r="C70" s="51">
        <f t="shared" si="52"/>
        <v>0</v>
      </c>
      <c r="D70" s="18">
        <v>0</v>
      </c>
      <c r="E70" s="13">
        <v>0</v>
      </c>
      <c r="F70" s="13">
        <v>0</v>
      </c>
      <c r="G70" s="51">
        <v>0</v>
      </c>
      <c r="H70" s="13">
        <v>0</v>
      </c>
      <c r="I70" s="13">
        <v>0</v>
      </c>
      <c r="J70" s="13">
        <v>0</v>
      </c>
      <c r="K70" s="51">
        <v>0</v>
      </c>
      <c r="L70" s="52">
        <v>0</v>
      </c>
      <c r="M70" s="52">
        <v>0</v>
      </c>
      <c r="N70" s="52">
        <v>0</v>
      </c>
      <c r="O70" s="51">
        <f t="shared" si="53"/>
        <v>0</v>
      </c>
    </row>
    <row r="71" spans="1:15" x14ac:dyDescent="0.25">
      <c r="A71" s="118" t="s">
        <v>18</v>
      </c>
      <c r="B71" s="16" t="s">
        <v>5</v>
      </c>
      <c r="C71" s="17">
        <f>C76</f>
        <v>162</v>
      </c>
      <c r="D71" s="79">
        <f>D72+D73+D74+D75</f>
        <v>57</v>
      </c>
      <c r="E71" s="17">
        <f>E72+E73+E74+E75</f>
        <v>51.5</v>
      </c>
      <c r="F71" s="17">
        <f>F72+F73+F74+F75</f>
        <v>53.5</v>
      </c>
      <c r="G71" s="51">
        <f>H71+I71+J71</f>
        <v>111.2</v>
      </c>
      <c r="H71" s="51">
        <f>H76</f>
        <v>55.6</v>
      </c>
      <c r="I71" s="51">
        <f t="shared" ref="I71:J71" si="54">I76</f>
        <v>55.6</v>
      </c>
      <c r="J71" s="51">
        <f t="shared" si="54"/>
        <v>0</v>
      </c>
      <c r="K71" s="51">
        <v>0</v>
      </c>
      <c r="L71" s="52">
        <v>0</v>
      </c>
      <c r="M71" s="52">
        <v>0</v>
      </c>
      <c r="N71" s="52">
        <v>0</v>
      </c>
      <c r="O71" s="51">
        <f t="shared" si="53"/>
        <v>273.2</v>
      </c>
    </row>
    <row r="72" spans="1:15" ht="30" x14ac:dyDescent="0.25">
      <c r="A72" s="119"/>
      <c r="B72" s="16" t="s">
        <v>6</v>
      </c>
      <c r="C72" s="17">
        <f>C77</f>
        <v>0</v>
      </c>
      <c r="D72" s="13">
        <v>0</v>
      </c>
      <c r="E72" s="13">
        <v>0</v>
      </c>
      <c r="F72" s="13">
        <v>0</v>
      </c>
      <c r="G72" s="51">
        <f t="shared" ref="G72:G75" si="55">H72+I72+J72</f>
        <v>0</v>
      </c>
      <c r="H72" s="51">
        <f t="shared" ref="H72:J75" si="56">H77</f>
        <v>0</v>
      </c>
      <c r="I72" s="51">
        <f t="shared" si="56"/>
        <v>0</v>
      </c>
      <c r="J72" s="51">
        <f t="shared" si="56"/>
        <v>0</v>
      </c>
      <c r="K72" s="51">
        <v>0</v>
      </c>
      <c r="L72" s="52">
        <v>0</v>
      </c>
      <c r="M72" s="52">
        <v>0</v>
      </c>
      <c r="N72" s="52">
        <v>0</v>
      </c>
      <c r="O72" s="51">
        <f t="shared" si="53"/>
        <v>0</v>
      </c>
    </row>
    <row r="73" spans="1:15" ht="30" x14ac:dyDescent="0.25">
      <c r="A73" s="119"/>
      <c r="B73" s="16" t="s">
        <v>14</v>
      </c>
      <c r="C73" s="17">
        <f>C78</f>
        <v>0</v>
      </c>
      <c r="D73" s="13">
        <v>0</v>
      </c>
      <c r="E73" s="13">
        <v>0</v>
      </c>
      <c r="F73" s="13">
        <v>0</v>
      </c>
      <c r="G73" s="51">
        <f t="shared" si="55"/>
        <v>0</v>
      </c>
      <c r="H73" s="51">
        <f t="shared" si="56"/>
        <v>0</v>
      </c>
      <c r="I73" s="51">
        <f t="shared" si="56"/>
        <v>0</v>
      </c>
      <c r="J73" s="51">
        <f t="shared" si="56"/>
        <v>0</v>
      </c>
      <c r="K73" s="51">
        <v>0</v>
      </c>
      <c r="L73" s="52">
        <v>0</v>
      </c>
      <c r="M73" s="52">
        <v>0</v>
      </c>
      <c r="N73" s="52">
        <v>0</v>
      </c>
      <c r="O73" s="51">
        <f t="shared" si="53"/>
        <v>0</v>
      </c>
    </row>
    <row r="74" spans="1:15" x14ac:dyDescent="0.25">
      <c r="A74" s="119"/>
      <c r="B74" s="16" t="s">
        <v>7</v>
      </c>
      <c r="C74" s="17">
        <f>C79</f>
        <v>162</v>
      </c>
      <c r="D74" s="81">
        <f>D79</f>
        <v>57</v>
      </c>
      <c r="E74" s="18">
        <f t="shared" ref="E74:F74" si="57">E79</f>
        <v>51.5</v>
      </c>
      <c r="F74" s="18">
        <f t="shared" si="57"/>
        <v>53.5</v>
      </c>
      <c r="G74" s="51">
        <f t="shared" si="55"/>
        <v>111.2</v>
      </c>
      <c r="H74" s="51">
        <f t="shared" si="56"/>
        <v>55.6</v>
      </c>
      <c r="I74" s="51">
        <f t="shared" si="56"/>
        <v>55.6</v>
      </c>
      <c r="J74" s="51">
        <f t="shared" si="56"/>
        <v>0</v>
      </c>
      <c r="K74" s="51">
        <v>0</v>
      </c>
      <c r="L74" s="52">
        <v>0</v>
      </c>
      <c r="M74" s="52">
        <v>0</v>
      </c>
      <c r="N74" s="52">
        <v>0</v>
      </c>
      <c r="O74" s="51">
        <f t="shared" si="53"/>
        <v>273.2</v>
      </c>
    </row>
    <row r="75" spans="1:15" x14ac:dyDescent="0.25">
      <c r="A75" s="120"/>
      <c r="B75" s="16" t="s">
        <v>8</v>
      </c>
      <c r="C75" s="17">
        <f>C80</f>
        <v>0</v>
      </c>
      <c r="D75" s="13">
        <v>0</v>
      </c>
      <c r="E75" s="13">
        <v>0</v>
      </c>
      <c r="F75" s="13">
        <v>0</v>
      </c>
      <c r="G75" s="51">
        <f t="shared" si="55"/>
        <v>0</v>
      </c>
      <c r="H75" s="51">
        <f t="shared" si="56"/>
        <v>0</v>
      </c>
      <c r="I75" s="51">
        <f t="shared" si="56"/>
        <v>0</v>
      </c>
      <c r="J75" s="51">
        <f t="shared" si="56"/>
        <v>0</v>
      </c>
      <c r="K75" s="51">
        <v>0</v>
      </c>
      <c r="L75" s="52">
        <v>0</v>
      </c>
      <c r="M75" s="52">
        <v>0</v>
      </c>
      <c r="N75" s="52">
        <v>0</v>
      </c>
      <c r="O75" s="51">
        <f t="shared" si="53"/>
        <v>0</v>
      </c>
    </row>
    <row r="76" spans="1:15" x14ac:dyDescent="0.25">
      <c r="A76" s="118" t="s">
        <v>71</v>
      </c>
      <c r="B76" s="16" t="s">
        <v>5</v>
      </c>
      <c r="C76" s="17">
        <f>D76+E76+F76</f>
        <v>162</v>
      </c>
      <c r="D76" s="79">
        <f>D77+D78+D79+D80</f>
        <v>57</v>
      </c>
      <c r="E76" s="17">
        <f>E77+E78+E79+E80</f>
        <v>51.5</v>
      </c>
      <c r="F76" s="17">
        <f>F77+F78+F79+F80</f>
        <v>53.5</v>
      </c>
      <c r="G76" s="43">
        <f>SUM(G77:G80)</f>
        <v>111.2</v>
      </c>
      <c r="H76" s="43">
        <f>SUM(H77:H80)</f>
        <v>55.6</v>
      </c>
      <c r="I76" s="51">
        <f>SUM(I77:I80)</f>
        <v>55.6</v>
      </c>
      <c r="J76" s="51">
        <v>0</v>
      </c>
      <c r="K76" s="51">
        <v>0</v>
      </c>
      <c r="L76" s="52">
        <v>0</v>
      </c>
      <c r="M76" s="52">
        <v>0</v>
      </c>
      <c r="N76" s="52">
        <v>0</v>
      </c>
      <c r="O76" s="17">
        <f t="shared" ref="O76:O81" si="58">C76+G76+K76</f>
        <v>273.2</v>
      </c>
    </row>
    <row r="77" spans="1:15" ht="30" x14ac:dyDescent="0.25">
      <c r="A77" s="119"/>
      <c r="B77" s="16" t="s">
        <v>6</v>
      </c>
      <c r="C77" s="17">
        <f t="shared" ref="C77:C80" si="59">D77+E77</f>
        <v>0</v>
      </c>
      <c r="D77" s="13">
        <v>0</v>
      </c>
      <c r="E77" s="13">
        <v>0</v>
      </c>
      <c r="F77" s="13">
        <v>0</v>
      </c>
      <c r="G77" s="43">
        <v>0</v>
      </c>
      <c r="H77" s="13">
        <v>0</v>
      </c>
      <c r="I77" s="13">
        <v>0</v>
      </c>
      <c r="J77" s="13">
        <v>0</v>
      </c>
      <c r="K77" s="51">
        <v>0</v>
      </c>
      <c r="L77" s="52">
        <v>0</v>
      </c>
      <c r="M77" s="52">
        <v>0</v>
      </c>
      <c r="N77" s="52">
        <v>0</v>
      </c>
      <c r="O77" s="43">
        <f t="shared" si="58"/>
        <v>0</v>
      </c>
    </row>
    <row r="78" spans="1:15" ht="30" x14ac:dyDescent="0.25">
      <c r="A78" s="119"/>
      <c r="B78" s="16" t="s">
        <v>14</v>
      </c>
      <c r="C78" s="17">
        <f t="shared" si="59"/>
        <v>0</v>
      </c>
      <c r="D78" s="13">
        <v>0</v>
      </c>
      <c r="E78" s="13">
        <v>0</v>
      </c>
      <c r="F78" s="13">
        <v>0</v>
      </c>
      <c r="G78" s="43">
        <v>0</v>
      </c>
      <c r="H78" s="13">
        <v>0</v>
      </c>
      <c r="I78" s="13">
        <v>0</v>
      </c>
      <c r="J78" s="13">
        <v>0</v>
      </c>
      <c r="K78" s="51">
        <v>0</v>
      </c>
      <c r="L78" s="52">
        <v>0</v>
      </c>
      <c r="M78" s="52">
        <v>0</v>
      </c>
      <c r="N78" s="52">
        <v>0</v>
      </c>
      <c r="O78" s="43">
        <f t="shared" si="58"/>
        <v>0</v>
      </c>
    </row>
    <row r="79" spans="1:15" x14ac:dyDescent="0.25">
      <c r="A79" s="119"/>
      <c r="B79" s="16" t="s">
        <v>7</v>
      </c>
      <c r="C79" s="17">
        <f>D79+E79+F79</f>
        <v>162</v>
      </c>
      <c r="D79" s="18">
        <v>57</v>
      </c>
      <c r="E79" s="13">
        <v>51.5</v>
      </c>
      <c r="F79" s="13">
        <v>53.5</v>
      </c>
      <c r="G79" s="43">
        <f>H79+I79+J79</f>
        <v>111.2</v>
      </c>
      <c r="H79" s="13">
        <v>55.6</v>
      </c>
      <c r="I79" s="13">
        <v>55.6</v>
      </c>
      <c r="J79" s="13">
        <v>0</v>
      </c>
      <c r="K79" s="51">
        <v>0</v>
      </c>
      <c r="L79" s="52">
        <v>0</v>
      </c>
      <c r="M79" s="52">
        <v>0</v>
      </c>
      <c r="N79" s="52">
        <v>0</v>
      </c>
      <c r="O79" s="43">
        <f t="shared" si="58"/>
        <v>273.2</v>
      </c>
    </row>
    <row r="80" spans="1:15" x14ac:dyDescent="0.25">
      <c r="A80" s="120"/>
      <c r="B80" s="16" t="s">
        <v>8</v>
      </c>
      <c r="C80" s="17">
        <f t="shared" si="59"/>
        <v>0</v>
      </c>
      <c r="D80" s="13">
        <v>0</v>
      </c>
      <c r="E80" s="13">
        <v>0</v>
      </c>
      <c r="F80" s="13">
        <v>0</v>
      </c>
      <c r="G80" s="43">
        <v>0</v>
      </c>
      <c r="H80" s="13">
        <v>0</v>
      </c>
      <c r="I80" s="13">
        <v>0</v>
      </c>
      <c r="J80" s="13">
        <v>0</v>
      </c>
      <c r="K80" s="51">
        <v>0</v>
      </c>
      <c r="L80" s="52">
        <v>0</v>
      </c>
      <c r="M80" s="52">
        <v>0</v>
      </c>
      <c r="N80" s="52">
        <v>0</v>
      </c>
      <c r="O80" s="43">
        <f t="shared" si="58"/>
        <v>0</v>
      </c>
    </row>
    <row r="81" spans="1:15" x14ac:dyDescent="0.25">
      <c r="A81" s="7" t="s">
        <v>19</v>
      </c>
      <c r="B81" s="16" t="s">
        <v>5</v>
      </c>
      <c r="C81" s="51">
        <f>SUM(C82:C86)</f>
        <v>2712.1000000000004</v>
      </c>
      <c r="D81" s="51">
        <f t="shared" ref="D81:N81" si="60">SUM(D82:D86)</f>
        <v>900.1</v>
      </c>
      <c r="E81" s="51">
        <f t="shared" si="60"/>
        <v>904.2</v>
      </c>
      <c r="F81" s="51">
        <f t="shared" si="60"/>
        <v>907.8</v>
      </c>
      <c r="G81" s="51">
        <f t="shared" si="60"/>
        <v>1860</v>
      </c>
      <c r="H81" s="51">
        <f t="shared" si="60"/>
        <v>920</v>
      </c>
      <c r="I81" s="51">
        <f t="shared" si="60"/>
        <v>940</v>
      </c>
      <c r="J81" s="51">
        <f t="shared" si="60"/>
        <v>0</v>
      </c>
      <c r="K81" s="51">
        <f t="shared" si="60"/>
        <v>0</v>
      </c>
      <c r="L81" s="51">
        <f t="shared" si="60"/>
        <v>0</v>
      </c>
      <c r="M81" s="51">
        <f t="shared" si="60"/>
        <v>0</v>
      </c>
      <c r="N81" s="51">
        <f t="shared" si="60"/>
        <v>0</v>
      </c>
      <c r="O81" s="17">
        <f t="shared" si="58"/>
        <v>4572.1000000000004</v>
      </c>
    </row>
    <row r="82" spans="1:15" ht="30" x14ac:dyDescent="0.25">
      <c r="A82" s="109" t="s">
        <v>62</v>
      </c>
      <c r="B82" s="16" t="s">
        <v>6</v>
      </c>
      <c r="C82" s="51">
        <v>0</v>
      </c>
      <c r="D82" s="13">
        <v>0</v>
      </c>
      <c r="E82" s="13">
        <v>0</v>
      </c>
      <c r="F82" s="13">
        <v>0</v>
      </c>
      <c r="G82" s="51">
        <v>0</v>
      </c>
      <c r="H82" s="13">
        <v>0</v>
      </c>
      <c r="I82" s="13">
        <v>0</v>
      </c>
      <c r="J82" s="13">
        <v>0</v>
      </c>
      <c r="K82" s="51">
        <v>0</v>
      </c>
      <c r="L82" s="52">
        <v>0</v>
      </c>
      <c r="M82" s="52">
        <v>0</v>
      </c>
      <c r="N82" s="52">
        <v>0</v>
      </c>
      <c r="O82" s="17">
        <v>0</v>
      </c>
    </row>
    <row r="83" spans="1:15" ht="30" x14ac:dyDescent="0.25">
      <c r="A83" s="110"/>
      <c r="B83" s="16" t="s">
        <v>14</v>
      </c>
      <c r="C83" s="51">
        <v>0</v>
      </c>
      <c r="D83" s="13">
        <v>0</v>
      </c>
      <c r="E83" s="13">
        <v>0</v>
      </c>
      <c r="F83" s="13">
        <v>0</v>
      </c>
      <c r="G83" s="51">
        <v>0</v>
      </c>
      <c r="H83" s="13">
        <v>0</v>
      </c>
      <c r="I83" s="13">
        <v>0</v>
      </c>
      <c r="J83" s="13">
        <v>0</v>
      </c>
      <c r="K83" s="51">
        <v>0</v>
      </c>
      <c r="L83" s="52">
        <v>0</v>
      </c>
      <c r="M83" s="52">
        <v>0</v>
      </c>
      <c r="N83" s="52">
        <v>0</v>
      </c>
      <c r="O83" s="17">
        <v>0</v>
      </c>
    </row>
    <row r="84" spans="1:15" x14ac:dyDescent="0.25">
      <c r="A84" s="110"/>
      <c r="B84" s="16" t="s">
        <v>7</v>
      </c>
      <c r="C84" s="51">
        <f>SUM(D84:F84)</f>
        <v>2712.1000000000004</v>
      </c>
      <c r="D84" s="13">
        <f>D90</f>
        <v>900.1</v>
      </c>
      <c r="E84" s="52">
        <f t="shared" ref="E84:J84" si="61">E90</f>
        <v>904.2</v>
      </c>
      <c r="F84" s="52">
        <f t="shared" si="61"/>
        <v>907.8</v>
      </c>
      <c r="G84" s="51">
        <f t="shared" si="61"/>
        <v>1860</v>
      </c>
      <c r="H84" s="52">
        <f t="shared" si="61"/>
        <v>920</v>
      </c>
      <c r="I84" s="52">
        <f t="shared" si="61"/>
        <v>940</v>
      </c>
      <c r="J84" s="52">
        <f t="shared" si="61"/>
        <v>0</v>
      </c>
      <c r="K84" s="51">
        <v>0</v>
      </c>
      <c r="L84" s="52">
        <v>0</v>
      </c>
      <c r="M84" s="52">
        <v>0</v>
      </c>
      <c r="N84" s="52">
        <v>0</v>
      </c>
      <c r="O84" s="17">
        <f>C84+G84+K84</f>
        <v>4572.1000000000004</v>
      </c>
    </row>
    <row r="85" spans="1:15" x14ac:dyDescent="0.25">
      <c r="A85" s="110"/>
      <c r="B85" s="112" t="s">
        <v>8</v>
      </c>
      <c r="C85" s="114">
        <v>0</v>
      </c>
      <c r="D85" s="117">
        <v>0</v>
      </c>
      <c r="E85" s="117">
        <v>0</v>
      </c>
      <c r="F85" s="117">
        <v>0</v>
      </c>
      <c r="G85" s="114">
        <v>0</v>
      </c>
      <c r="H85" s="86">
        <v>0</v>
      </c>
      <c r="I85" s="86">
        <v>0</v>
      </c>
      <c r="J85" s="86">
        <v>0</v>
      </c>
      <c r="K85" s="84">
        <v>0</v>
      </c>
      <c r="L85" s="86">
        <v>0</v>
      </c>
      <c r="M85" s="86">
        <v>0</v>
      </c>
      <c r="N85" s="86">
        <v>0</v>
      </c>
      <c r="O85" s="114">
        <f>C85+G85+K85</f>
        <v>0</v>
      </c>
    </row>
    <row r="86" spans="1:15" ht="28.5" customHeight="1" x14ac:dyDescent="0.25">
      <c r="A86" s="111"/>
      <c r="B86" s="112"/>
      <c r="C86" s="114"/>
      <c r="D86" s="117"/>
      <c r="E86" s="117"/>
      <c r="F86" s="117"/>
      <c r="G86" s="114"/>
      <c r="H86" s="87"/>
      <c r="I86" s="87"/>
      <c r="J86" s="87"/>
      <c r="K86" s="85"/>
      <c r="L86" s="87"/>
      <c r="M86" s="87"/>
      <c r="N86" s="87"/>
      <c r="O86" s="114"/>
    </row>
    <row r="87" spans="1:15" x14ac:dyDescent="0.25">
      <c r="A87" s="118" t="s">
        <v>105</v>
      </c>
      <c r="B87" s="16" t="s">
        <v>5</v>
      </c>
      <c r="C87" s="51">
        <f>SUM(C88:C91)</f>
        <v>2712.1000000000004</v>
      </c>
      <c r="D87" s="51">
        <f>SUM(D88:D91)</f>
        <v>900.1</v>
      </c>
      <c r="E87" s="51">
        <f t="shared" ref="E87:J87" si="62">SUM(E88:E91)</f>
        <v>904.2</v>
      </c>
      <c r="F87" s="51">
        <f t="shared" si="62"/>
        <v>907.8</v>
      </c>
      <c r="G87" s="51">
        <f t="shared" si="62"/>
        <v>1860</v>
      </c>
      <c r="H87" s="51">
        <f t="shared" si="62"/>
        <v>920</v>
      </c>
      <c r="I87" s="51">
        <f t="shared" si="62"/>
        <v>940</v>
      </c>
      <c r="J87" s="51">
        <f t="shared" si="62"/>
        <v>0</v>
      </c>
      <c r="K87" s="51">
        <v>0</v>
      </c>
      <c r="L87" s="51">
        <v>0</v>
      </c>
      <c r="M87" s="51">
        <v>0</v>
      </c>
      <c r="N87" s="51">
        <v>0</v>
      </c>
      <c r="O87" s="17">
        <f t="shared" ref="O87:O96" si="63">C87+G87+K87</f>
        <v>4572.1000000000004</v>
      </c>
    </row>
    <row r="88" spans="1:15" ht="30" x14ac:dyDescent="0.25">
      <c r="A88" s="119"/>
      <c r="B88" s="16" t="s">
        <v>6</v>
      </c>
      <c r="C88" s="51">
        <f>SUM(D88:F88)</f>
        <v>0</v>
      </c>
      <c r="D88" s="13">
        <v>0</v>
      </c>
      <c r="E88" s="13">
        <v>0</v>
      </c>
      <c r="F88" s="13">
        <v>0</v>
      </c>
      <c r="G88" s="51">
        <f>SUM(H88:J88)</f>
        <v>0</v>
      </c>
      <c r="H88" s="13">
        <v>0</v>
      </c>
      <c r="I88" s="13">
        <v>0</v>
      </c>
      <c r="J88" s="13">
        <v>0</v>
      </c>
      <c r="K88" s="51">
        <v>0</v>
      </c>
      <c r="L88" s="52">
        <v>0</v>
      </c>
      <c r="M88" s="52">
        <v>0</v>
      </c>
      <c r="N88" s="52">
        <v>0</v>
      </c>
      <c r="O88" s="17">
        <f t="shared" si="63"/>
        <v>0</v>
      </c>
    </row>
    <row r="89" spans="1:15" ht="30" x14ac:dyDescent="0.25">
      <c r="A89" s="119"/>
      <c r="B89" s="16" t="s">
        <v>14</v>
      </c>
      <c r="C89" s="51">
        <f t="shared" ref="C89:C91" si="64">SUM(D89:F89)</f>
        <v>0</v>
      </c>
      <c r="D89" s="13">
        <v>0</v>
      </c>
      <c r="E89" s="13">
        <v>0</v>
      </c>
      <c r="F89" s="13">
        <v>0</v>
      </c>
      <c r="G89" s="51">
        <f t="shared" ref="G89:G91" si="65">SUM(H89:J89)</f>
        <v>0</v>
      </c>
      <c r="H89" s="13">
        <v>0</v>
      </c>
      <c r="I89" s="13">
        <v>0</v>
      </c>
      <c r="J89" s="13">
        <v>0</v>
      </c>
      <c r="K89" s="51">
        <v>0</v>
      </c>
      <c r="L89" s="52">
        <v>0</v>
      </c>
      <c r="M89" s="52">
        <v>0</v>
      </c>
      <c r="N89" s="52">
        <v>0</v>
      </c>
      <c r="O89" s="17">
        <f t="shared" si="63"/>
        <v>0</v>
      </c>
    </row>
    <row r="90" spans="1:15" x14ac:dyDescent="0.25">
      <c r="A90" s="119"/>
      <c r="B90" s="16" t="s">
        <v>7</v>
      </c>
      <c r="C90" s="51">
        <f t="shared" si="64"/>
        <v>2712.1000000000004</v>
      </c>
      <c r="D90" s="13">
        <v>900.1</v>
      </c>
      <c r="E90" s="13">
        <v>904.2</v>
      </c>
      <c r="F90" s="13">
        <v>907.8</v>
      </c>
      <c r="G90" s="51">
        <f t="shared" si="65"/>
        <v>1860</v>
      </c>
      <c r="H90" s="13">
        <v>920</v>
      </c>
      <c r="I90" s="13">
        <v>940</v>
      </c>
      <c r="J90" s="13">
        <v>0</v>
      </c>
      <c r="K90" s="51">
        <v>0</v>
      </c>
      <c r="L90" s="52">
        <v>0</v>
      </c>
      <c r="M90" s="52">
        <v>0</v>
      </c>
      <c r="N90" s="52">
        <v>0</v>
      </c>
      <c r="O90" s="17">
        <f t="shared" si="63"/>
        <v>4572.1000000000004</v>
      </c>
    </row>
    <row r="91" spans="1:15" x14ac:dyDescent="0.25">
      <c r="A91" s="120"/>
      <c r="B91" s="16" t="s">
        <v>8</v>
      </c>
      <c r="C91" s="51">
        <f t="shared" si="64"/>
        <v>0</v>
      </c>
      <c r="D91" s="13">
        <v>0</v>
      </c>
      <c r="E91" s="13">
        <v>0</v>
      </c>
      <c r="F91" s="13">
        <v>0</v>
      </c>
      <c r="G91" s="51">
        <f t="shared" si="65"/>
        <v>0</v>
      </c>
      <c r="H91" s="13">
        <v>0</v>
      </c>
      <c r="I91" s="13">
        <v>0</v>
      </c>
      <c r="J91" s="13">
        <v>0</v>
      </c>
      <c r="K91" s="51">
        <v>0</v>
      </c>
      <c r="L91" s="52">
        <v>0</v>
      </c>
      <c r="M91" s="52">
        <v>0</v>
      </c>
      <c r="N91" s="52">
        <v>0</v>
      </c>
      <c r="O91" s="17">
        <f t="shared" si="63"/>
        <v>0</v>
      </c>
    </row>
    <row r="92" spans="1:15" x14ac:dyDescent="0.25">
      <c r="A92" s="124" t="s">
        <v>52</v>
      </c>
      <c r="B92" s="73" t="s">
        <v>5</v>
      </c>
      <c r="C92" s="74">
        <f>SUM(C93:C97)</f>
        <v>828260.99999999988</v>
      </c>
      <c r="D92" s="74">
        <f t="shared" ref="D92:N92" si="66">SUM(D93:D97)</f>
        <v>90053.599999999991</v>
      </c>
      <c r="E92" s="74">
        <f t="shared" si="66"/>
        <v>402348.10000000003</v>
      </c>
      <c r="F92" s="74">
        <f t="shared" si="66"/>
        <v>335859.3</v>
      </c>
      <c r="G92" s="74">
        <f t="shared" si="66"/>
        <v>577219.4</v>
      </c>
      <c r="H92" s="74">
        <f t="shared" si="66"/>
        <v>315695.90000000002</v>
      </c>
      <c r="I92" s="74">
        <f t="shared" si="66"/>
        <v>261523.49999999997</v>
      </c>
      <c r="J92" s="74">
        <f t="shared" si="66"/>
        <v>0</v>
      </c>
      <c r="K92" s="74">
        <f t="shared" si="66"/>
        <v>0</v>
      </c>
      <c r="L92" s="74">
        <f t="shared" si="66"/>
        <v>0</v>
      </c>
      <c r="M92" s="74">
        <f t="shared" si="66"/>
        <v>0</v>
      </c>
      <c r="N92" s="74">
        <f t="shared" si="66"/>
        <v>0</v>
      </c>
      <c r="O92" s="75">
        <f t="shared" si="63"/>
        <v>1405480.4</v>
      </c>
    </row>
    <row r="93" spans="1:15" ht="30" x14ac:dyDescent="0.25">
      <c r="A93" s="106"/>
      <c r="B93" s="73" t="s">
        <v>6</v>
      </c>
      <c r="C93" s="74">
        <f>D93+E93+F93</f>
        <v>173125.8</v>
      </c>
      <c r="D93" s="74">
        <f>D99+D109+D120+D142+D153+D163+D173+D184+D189+D194+D199</f>
        <v>1086.2</v>
      </c>
      <c r="E93" s="74">
        <f t="shared" ref="E93:N93" si="67">E99+E109+E120+E142+E153+E163+E173+E184+E189+E194+E199</f>
        <v>35596.699999999997</v>
      </c>
      <c r="F93" s="74">
        <f t="shared" si="67"/>
        <v>136442.9</v>
      </c>
      <c r="G93" s="74">
        <f t="shared" si="67"/>
        <v>115450.2</v>
      </c>
      <c r="H93" s="74">
        <f t="shared" si="67"/>
        <v>17676.5</v>
      </c>
      <c r="I93" s="74">
        <f t="shared" si="67"/>
        <v>97773.7</v>
      </c>
      <c r="J93" s="74">
        <f t="shared" si="67"/>
        <v>0</v>
      </c>
      <c r="K93" s="74">
        <f t="shared" si="67"/>
        <v>0</v>
      </c>
      <c r="L93" s="74">
        <f t="shared" si="67"/>
        <v>0</v>
      </c>
      <c r="M93" s="74">
        <f t="shared" si="67"/>
        <v>0</v>
      </c>
      <c r="N93" s="74">
        <f t="shared" si="67"/>
        <v>0</v>
      </c>
      <c r="O93" s="75">
        <f t="shared" si="63"/>
        <v>288576</v>
      </c>
    </row>
    <row r="94" spans="1:15" ht="30" x14ac:dyDescent="0.25">
      <c r="A94" s="106"/>
      <c r="B94" s="73" t="s">
        <v>14</v>
      </c>
      <c r="C94" s="74">
        <f>D94+E94+F94</f>
        <v>591474.6</v>
      </c>
      <c r="D94" s="74">
        <f>D100+D110+D121+D143+D154+D164+D174+D185+D190+D195+D200</f>
        <v>85117.499999999985</v>
      </c>
      <c r="E94" s="74">
        <f t="shared" ref="E94:N94" si="68">E100+E110+E121+E143+E154+E164+E174+E185</f>
        <v>353747</v>
      </c>
      <c r="F94" s="74">
        <f t="shared" si="68"/>
        <v>152610.09999999998</v>
      </c>
      <c r="G94" s="74">
        <f>H94+I94+J94</f>
        <v>359530.39999999997</v>
      </c>
      <c r="H94" s="74">
        <f t="shared" si="68"/>
        <v>246523.8</v>
      </c>
      <c r="I94" s="74">
        <f t="shared" si="68"/>
        <v>113006.59999999999</v>
      </c>
      <c r="J94" s="74">
        <f t="shared" si="68"/>
        <v>0</v>
      </c>
      <c r="K94" s="74">
        <f t="shared" si="68"/>
        <v>0</v>
      </c>
      <c r="L94" s="74">
        <f t="shared" si="68"/>
        <v>0</v>
      </c>
      <c r="M94" s="74">
        <f t="shared" si="68"/>
        <v>0</v>
      </c>
      <c r="N94" s="74">
        <f t="shared" si="68"/>
        <v>0</v>
      </c>
      <c r="O94" s="75">
        <f t="shared" si="63"/>
        <v>951005</v>
      </c>
    </row>
    <row r="95" spans="1:15" x14ac:dyDescent="0.25">
      <c r="A95" s="106"/>
      <c r="B95" s="73" t="s">
        <v>7</v>
      </c>
      <c r="C95" s="74">
        <f>D95+E95+F95</f>
        <v>1592.7</v>
      </c>
      <c r="D95" s="74">
        <f>D101+D111+D122+D144+D155+D165+D175+D186+D191+D196+D201</f>
        <v>649.29999999999995</v>
      </c>
      <c r="E95" s="74">
        <f t="shared" ref="E95:N95" si="69">E101+E111+E122+E144+E155+E166+E175+E186</f>
        <v>206.7</v>
      </c>
      <c r="F95" s="74">
        <f t="shared" si="69"/>
        <v>736.7</v>
      </c>
      <c r="G95" s="74">
        <f>H95+I95+J95</f>
        <v>2739.5</v>
      </c>
      <c r="H95" s="74">
        <f t="shared" si="69"/>
        <v>1882.2</v>
      </c>
      <c r="I95" s="74">
        <f t="shared" si="69"/>
        <v>857.30000000000007</v>
      </c>
      <c r="J95" s="74">
        <f t="shared" si="69"/>
        <v>0</v>
      </c>
      <c r="K95" s="74">
        <f t="shared" si="69"/>
        <v>0</v>
      </c>
      <c r="L95" s="74">
        <f t="shared" si="69"/>
        <v>0</v>
      </c>
      <c r="M95" s="74">
        <f t="shared" si="69"/>
        <v>0</v>
      </c>
      <c r="N95" s="74">
        <f t="shared" si="69"/>
        <v>0</v>
      </c>
      <c r="O95" s="75">
        <f t="shared" si="63"/>
        <v>4332.2</v>
      </c>
    </row>
    <row r="96" spans="1:15" x14ac:dyDescent="0.25">
      <c r="A96" s="106"/>
      <c r="B96" s="126" t="s">
        <v>8</v>
      </c>
      <c r="C96" s="127">
        <f>D96+E96+F96</f>
        <v>62067.9</v>
      </c>
      <c r="D96" s="121">
        <f>D102+D112+D145+D156+D166+D176+D187+D192+D197+D202</f>
        <v>3200.6</v>
      </c>
      <c r="E96" s="121">
        <f t="shared" ref="E96:N96" si="70">E102+E112+E145+E156+E166+E176+E187+E192+E197+E202</f>
        <v>12797.7</v>
      </c>
      <c r="F96" s="121">
        <f t="shared" si="70"/>
        <v>46069.599999999999</v>
      </c>
      <c r="G96" s="121">
        <f t="shared" si="70"/>
        <v>99499.3</v>
      </c>
      <c r="H96" s="121">
        <f t="shared" si="70"/>
        <v>49613.4</v>
      </c>
      <c r="I96" s="121">
        <f t="shared" si="70"/>
        <v>49885.9</v>
      </c>
      <c r="J96" s="121">
        <f t="shared" si="70"/>
        <v>0</v>
      </c>
      <c r="K96" s="121">
        <f t="shared" si="70"/>
        <v>0</v>
      </c>
      <c r="L96" s="121">
        <f t="shared" si="70"/>
        <v>0</v>
      </c>
      <c r="M96" s="121">
        <f t="shared" si="70"/>
        <v>0</v>
      </c>
      <c r="N96" s="121">
        <f t="shared" si="70"/>
        <v>0</v>
      </c>
      <c r="O96" s="123">
        <f t="shared" si="63"/>
        <v>161567.20000000001</v>
      </c>
    </row>
    <row r="97" spans="1:15" x14ac:dyDescent="0.25">
      <c r="A97" s="125"/>
      <c r="B97" s="126"/>
      <c r="C97" s="128"/>
      <c r="D97" s="122"/>
      <c r="E97" s="122"/>
      <c r="F97" s="122"/>
      <c r="G97" s="122"/>
      <c r="H97" s="122"/>
      <c r="I97" s="122"/>
      <c r="J97" s="122"/>
      <c r="K97" s="122"/>
      <c r="L97" s="122"/>
      <c r="M97" s="122"/>
      <c r="N97" s="122"/>
      <c r="O97" s="123"/>
    </row>
    <row r="98" spans="1:15" x14ac:dyDescent="0.25">
      <c r="A98" s="41" t="s">
        <v>20</v>
      </c>
      <c r="B98" s="16" t="s">
        <v>5</v>
      </c>
      <c r="C98" s="55">
        <f>C99+C100+C101+C102</f>
        <v>0</v>
      </c>
      <c r="D98" s="17">
        <f t="shared" ref="D98:J98" si="71">D99+D100+D101+D102</f>
        <v>0</v>
      </c>
      <c r="E98" s="17">
        <f t="shared" si="71"/>
        <v>0</v>
      </c>
      <c r="F98" s="17">
        <f t="shared" si="71"/>
        <v>0</v>
      </c>
      <c r="G98" s="55">
        <f t="shared" si="71"/>
        <v>0</v>
      </c>
      <c r="H98" s="17">
        <f t="shared" si="71"/>
        <v>0</v>
      </c>
      <c r="I98" s="17">
        <f t="shared" si="71"/>
        <v>0</v>
      </c>
      <c r="J98" s="55">
        <f t="shared" si="71"/>
        <v>0</v>
      </c>
      <c r="K98" s="55">
        <v>0</v>
      </c>
      <c r="L98" s="55">
        <v>0</v>
      </c>
      <c r="M98" s="55">
        <v>0</v>
      </c>
      <c r="N98" s="55">
        <v>0</v>
      </c>
      <c r="O98" s="55">
        <v>0</v>
      </c>
    </row>
    <row r="99" spans="1:15" ht="30" x14ac:dyDescent="0.25">
      <c r="A99" s="116" t="s">
        <v>21</v>
      </c>
      <c r="B99" s="16" t="s">
        <v>6</v>
      </c>
      <c r="C99" s="55">
        <f>C104+F104+D104</f>
        <v>0</v>
      </c>
      <c r="D99" s="19">
        <f t="shared" ref="D99:F102" si="72">D104</f>
        <v>0</v>
      </c>
      <c r="E99" s="19">
        <f t="shared" si="72"/>
        <v>0</v>
      </c>
      <c r="F99" s="17">
        <f>F104</f>
        <v>0</v>
      </c>
      <c r="G99" s="55">
        <v>0</v>
      </c>
      <c r="H99" s="13">
        <v>0</v>
      </c>
      <c r="I99" s="13">
        <v>0</v>
      </c>
      <c r="J99" s="13">
        <v>0</v>
      </c>
      <c r="K99" s="55">
        <v>0</v>
      </c>
      <c r="L99" s="58">
        <v>0</v>
      </c>
      <c r="M99" s="58">
        <v>0</v>
      </c>
      <c r="N99" s="58">
        <v>0</v>
      </c>
      <c r="O99" s="55">
        <v>0</v>
      </c>
    </row>
    <row r="100" spans="1:15" ht="30" x14ac:dyDescent="0.25">
      <c r="A100" s="129"/>
      <c r="B100" s="16" t="s">
        <v>14</v>
      </c>
      <c r="C100" s="55">
        <f>C105</f>
        <v>0</v>
      </c>
      <c r="D100" s="17">
        <f t="shared" si="72"/>
        <v>0</v>
      </c>
      <c r="E100" s="17">
        <f t="shared" si="72"/>
        <v>0</v>
      </c>
      <c r="F100" s="17">
        <f t="shared" si="72"/>
        <v>0</v>
      </c>
      <c r="G100" s="55">
        <v>0</v>
      </c>
      <c r="H100" s="13">
        <v>0</v>
      </c>
      <c r="I100" s="13">
        <v>0</v>
      </c>
      <c r="J100" s="13">
        <v>0</v>
      </c>
      <c r="K100" s="55">
        <v>0</v>
      </c>
      <c r="L100" s="58">
        <v>0</v>
      </c>
      <c r="M100" s="58">
        <v>0</v>
      </c>
      <c r="N100" s="58">
        <v>0</v>
      </c>
      <c r="O100" s="55">
        <v>0</v>
      </c>
    </row>
    <row r="101" spans="1:15" x14ac:dyDescent="0.25">
      <c r="A101" s="129"/>
      <c r="B101" s="16" t="s">
        <v>7</v>
      </c>
      <c r="C101" s="55">
        <f>C106</f>
        <v>0</v>
      </c>
      <c r="D101" s="17">
        <f t="shared" si="72"/>
        <v>0</v>
      </c>
      <c r="E101" s="17">
        <f t="shared" si="72"/>
        <v>0</v>
      </c>
      <c r="F101" s="17">
        <f t="shared" si="72"/>
        <v>0</v>
      </c>
      <c r="G101" s="55">
        <v>0</v>
      </c>
      <c r="H101" s="13">
        <v>0</v>
      </c>
      <c r="I101" s="13">
        <v>0</v>
      </c>
      <c r="J101" s="13">
        <v>0</v>
      </c>
      <c r="K101" s="55">
        <v>0</v>
      </c>
      <c r="L101" s="58">
        <v>0</v>
      </c>
      <c r="M101" s="58">
        <v>0</v>
      </c>
      <c r="N101" s="58">
        <v>0</v>
      </c>
      <c r="O101" s="55">
        <v>0</v>
      </c>
    </row>
    <row r="102" spans="1:15" x14ac:dyDescent="0.25">
      <c r="A102" s="129"/>
      <c r="B102" s="16" t="s">
        <v>8</v>
      </c>
      <c r="C102" s="55">
        <f>C107</f>
        <v>0</v>
      </c>
      <c r="D102" s="17">
        <f t="shared" si="72"/>
        <v>0</v>
      </c>
      <c r="E102" s="17">
        <f t="shared" si="72"/>
        <v>0</v>
      </c>
      <c r="F102" s="17">
        <f t="shared" si="72"/>
        <v>0</v>
      </c>
      <c r="G102" s="55">
        <v>0</v>
      </c>
      <c r="H102" s="13">
        <v>0</v>
      </c>
      <c r="I102" s="13">
        <v>0</v>
      </c>
      <c r="J102" s="13">
        <v>0</v>
      </c>
      <c r="K102" s="55">
        <v>0</v>
      </c>
      <c r="L102" s="58">
        <v>0</v>
      </c>
      <c r="M102" s="58">
        <v>0</v>
      </c>
      <c r="N102" s="58">
        <v>0</v>
      </c>
      <c r="O102" s="55">
        <v>0</v>
      </c>
    </row>
    <row r="103" spans="1:15" x14ac:dyDescent="0.25">
      <c r="A103" s="130" t="s">
        <v>93</v>
      </c>
      <c r="B103" s="16" t="s">
        <v>5</v>
      </c>
      <c r="C103" s="55">
        <f t="shared" ref="C103:C109" si="73">D103+E103+F103</f>
        <v>0</v>
      </c>
      <c r="D103" s="13">
        <f>D104+D105+D106+D107</f>
        <v>0</v>
      </c>
      <c r="E103" s="13">
        <f>E104+E105+E106+E107</f>
        <v>0</v>
      </c>
      <c r="F103" s="13">
        <f>F104+F105+F106+F107</f>
        <v>0</v>
      </c>
      <c r="G103" s="55">
        <v>0</v>
      </c>
      <c r="H103" s="13">
        <v>0</v>
      </c>
      <c r="I103" s="13">
        <v>0</v>
      </c>
      <c r="J103" s="13">
        <v>0</v>
      </c>
      <c r="K103" s="55">
        <v>0</v>
      </c>
      <c r="L103" s="58">
        <v>0</v>
      </c>
      <c r="M103" s="58">
        <v>0</v>
      </c>
      <c r="N103" s="58">
        <v>0</v>
      </c>
      <c r="O103" s="55">
        <v>0</v>
      </c>
    </row>
    <row r="104" spans="1:15" ht="30" x14ac:dyDescent="0.25">
      <c r="A104" s="109"/>
      <c r="B104" s="16" t="s">
        <v>6</v>
      </c>
      <c r="C104" s="55">
        <f t="shared" si="73"/>
        <v>0</v>
      </c>
      <c r="D104" s="13">
        <v>0</v>
      </c>
      <c r="E104" s="13">
        <v>0</v>
      </c>
      <c r="F104" s="13">
        <v>0</v>
      </c>
      <c r="G104" s="55">
        <v>0</v>
      </c>
      <c r="H104" s="13">
        <v>0</v>
      </c>
      <c r="I104" s="13">
        <v>0</v>
      </c>
      <c r="J104" s="13">
        <v>0</v>
      </c>
      <c r="K104" s="55">
        <v>0</v>
      </c>
      <c r="L104" s="58">
        <v>0</v>
      </c>
      <c r="M104" s="58">
        <v>0</v>
      </c>
      <c r="N104" s="58">
        <v>0</v>
      </c>
      <c r="O104" s="55">
        <v>0</v>
      </c>
    </row>
    <row r="105" spans="1:15" ht="30" x14ac:dyDescent="0.25">
      <c r="A105" s="109"/>
      <c r="B105" s="16" t="s">
        <v>14</v>
      </c>
      <c r="C105" s="55">
        <f t="shared" si="73"/>
        <v>0</v>
      </c>
      <c r="D105" s="13">
        <v>0</v>
      </c>
      <c r="E105" s="13">
        <v>0</v>
      </c>
      <c r="F105" s="13">
        <v>0</v>
      </c>
      <c r="G105" s="55">
        <v>0</v>
      </c>
      <c r="H105" s="13">
        <v>0</v>
      </c>
      <c r="I105" s="13">
        <v>0</v>
      </c>
      <c r="J105" s="13">
        <v>0</v>
      </c>
      <c r="K105" s="55">
        <v>0</v>
      </c>
      <c r="L105" s="58">
        <v>0</v>
      </c>
      <c r="M105" s="58">
        <v>0</v>
      </c>
      <c r="N105" s="58">
        <v>0</v>
      </c>
      <c r="O105" s="55">
        <v>0</v>
      </c>
    </row>
    <row r="106" spans="1:15" x14ac:dyDescent="0.25">
      <c r="A106" s="109"/>
      <c r="B106" s="16" t="s">
        <v>7</v>
      </c>
      <c r="C106" s="55">
        <f t="shared" si="73"/>
        <v>0</v>
      </c>
      <c r="D106" s="13">
        <v>0</v>
      </c>
      <c r="E106" s="13">
        <v>0</v>
      </c>
      <c r="F106" s="13">
        <v>0</v>
      </c>
      <c r="G106" s="55">
        <v>0</v>
      </c>
      <c r="H106" s="13">
        <v>0</v>
      </c>
      <c r="I106" s="13">
        <v>0</v>
      </c>
      <c r="J106" s="13">
        <v>0</v>
      </c>
      <c r="K106" s="55">
        <v>0</v>
      </c>
      <c r="L106" s="58">
        <v>0</v>
      </c>
      <c r="M106" s="58">
        <v>0</v>
      </c>
      <c r="N106" s="58">
        <v>0</v>
      </c>
      <c r="O106" s="55">
        <v>0</v>
      </c>
    </row>
    <row r="107" spans="1:15" x14ac:dyDescent="0.25">
      <c r="A107" s="131"/>
      <c r="B107" s="16" t="s">
        <v>8</v>
      </c>
      <c r="C107" s="55">
        <f t="shared" si="73"/>
        <v>0</v>
      </c>
      <c r="D107" s="13">
        <v>0</v>
      </c>
      <c r="E107" s="13">
        <v>0</v>
      </c>
      <c r="F107" s="13">
        <v>0</v>
      </c>
      <c r="G107" s="55">
        <v>0</v>
      </c>
      <c r="H107" s="13">
        <v>0</v>
      </c>
      <c r="I107" s="13">
        <v>0</v>
      </c>
      <c r="J107" s="13">
        <v>0</v>
      </c>
      <c r="K107" s="55">
        <v>0</v>
      </c>
      <c r="L107" s="58">
        <v>0</v>
      </c>
      <c r="M107" s="58">
        <v>0</v>
      </c>
      <c r="N107" s="58">
        <v>0</v>
      </c>
      <c r="O107" s="55">
        <v>0</v>
      </c>
    </row>
    <row r="108" spans="1:15" x14ac:dyDescent="0.25">
      <c r="A108" s="40" t="s">
        <v>22</v>
      </c>
      <c r="B108" s="16" t="s">
        <v>5</v>
      </c>
      <c r="C108" s="17">
        <f t="shared" si="73"/>
        <v>97295</v>
      </c>
      <c r="D108" s="17">
        <f>D109+D110+D111+D112</f>
        <v>7873.1999999999989</v>
      </c>
      <c r="E108" s="17">
        <f t="shared" ref="E108:F108" si="74">E109+E110+E111+E112</f>
        <v>22304.800000000003</v>
      </c>
      <c r="F108" s="17">
        <f t="shared" si="74"/>
        <v>67117</v>
      </c>
      <c r="G108" s="43">
        <f>H108+I108+J108</f>
        <v>144748.79999999999</v>
      </c>
      <c r="H108" s="43">
        <f>SUM(H109:H112)</f>
        <v>72179.7</v>
      </c>
      <c r="I108" s="43">
        <f t="shared" ref="I108:N108" si="75">SUM(I109:I112)</f>
        <v>72569.100000000006</v>
      </c>
      <c r="J108" s="43">
        <f t="shared" si="75"/>
        <v>0</v>
      </c>
      <c r="K108" s="55">
        <f t="shared" si="75"/>
        <v>0</v>
      </c>
      <c r="L108" s="55">
        <f t="shared" si="75"/>
        <v>0</v>
      </c>
      <c r="M108" s="55">
        <f t="shared" si="75"/>
        <v>0</v>
      </c>
      <c r="N108" s="55">
        <f t="shared" si="75"/>
        <v>0</v>
      </c>
      <c r="O108" s="12">
        <f>C108+G108+K108</f>
        <v>242043.8</v>
      </c>
    </row>
    <row r="109" spans="1:15" ht="30" x14ac:dyDescent="0.25">
      <c r="A109" s="109" t="s">
        <v>23</v>
      </c>
      <c r="B109" s="16" t="s">
        <v>6</v>
      </c>
      <c r="C109" s="17">
        <f t="shared" si="73"/>
        <v>21845</v>
      </c>
      <c r="D109" s="17">
        <f>D114</f>
        <v>1086.2</v>
      </c>
      <c r="E109" s="43">
        <f t="shared" ref="E109:F109" si="76">E114</f>
        <v>4344.8999999999996</v>
      </c>
      <c r="F109" s="43">
        <f t="shared" si="76"/>
        <v>16413.900000000001</v>
      </c>
      <c r="G109" s="43">
        <f>G114</f>
        <v>35450.199999999997</v>
      </c>
      <c r="H109" s="43">
        <f t="shared" ref="H109:N109" si="77">H114</f>
        <v>17676.5</v>
      </c>
      <c r="I109" s="43">
        <f t="shared" si="77"/>
        <v>17773.7</v>
      </c>
      <c r="J109" s="43">
        <f t="shared" si="77"/>
        <v>0</v>
      </c>
      <c r="K109" s="55">
        <f t="shared" si="77"/>
        <v>0</v>
      </c>
      <c r="L109" s="55">
        <f t="shared" si="77"/>
        <v>0</v>
      </c>
      <c r="M109" s="55">
        <f t="shared" si="77"/>
        <v>0</v>
      </c>
      <c r="N109" s="55">
        <f t="shared" si="77"/>
        <v>0</v>
      </c>
      <c r="O109" s="17">
        <f>C109+G109+K109</f>
        <v>57295.199999999997</v>
      </c>
    </row>
    <row r="110" spans="1:15" ht="30" x14ac:dyDescent="0.25">
      <c r="A110" s="110"/>
      <c r="B110" s="16" t="s">
        <v>14</v>
      </c>
      <c r="C110" s="17">
        <f t="shared" ref="C110:C112" si="78">D110+E110+F110</f>
        <v>12538.199999999999</v>
      </c>
      <c r="D110" s="17">
        <f>D115</f>
        <v>3549.2</v>
      </c>
      <c r="E110" s="43">
        <f t="shared" ref="E110:F110" si="79">E115</f>
        <v>5013.6000000000004</v>
      </c>
      <c r="F110" s="43">
        <f t="shared" si="79"/>
        <v>3975.4</v>
      </c>
      <c r="G110" s="43">
        <f>G115</f>
        <v>8377.7999999999993</v>
      </c>
      <c r="H110" s="43">
        <f t="shared" ref="H110:N110" si="80">H115</f>
        <v>4181</v>
      </c>
      <c r="I110" s="43">
        <f t="shared" si="80"/>
        <v>4196.8</v>
      </c>
      <c r="J110" s="43">
        <f t="shared" si="80"/>
        <v>0</v>
      </c>
      <c r="K110" s="55">
        <f t="shared" si="80"/>
        <v>0</v>
      </c>
      <c r="L110" s="55">
        <f t="shared" si="80"/>
        <v>0</v>
      </c>
      <c r="M110" s="55">
        <f t="shared" si="80"/>
        <v>0</v>
      </c>
      <c r="N110" s="55">
        <f t="shared" si="80"/>
        <v>0</v>
      </c>
      <c r="O110" s="17">
        <f>C110+G110+K110</f>
        <v>20916</v>
      </c>
    </row>
    <row r="111" spans="1:15" x14ac:dyDescent="0.25">
      <c r="A111" s="110"/>
      <c r="B111" s="16" t="s">
        <v>7</v>
      </c>
      <c r="C111" s="17">
        <f t="shared" si="78"/>
        <v>843.90000000000009</v>
      </c>
      <c r="D111" s="19">
        <f>D116</f>
        <v>37.200000000000003</v>
      </c>
      <c r="E111" s="44">
        <f t="shared" ref="E111:F111" si="81">E116</f>
        <v>148.6</v>
      </c>
      <c r="F111" s="44">
        <f t="shared" si="81"/>
        <v>658.1</v>
      </c>
      <c r="G111" s="43">
        <f>G116</f>
        <v>1421.5</v>
      </c>
      <c r="H111" s="43">
        <f t="shared" ref="H111:N111" si="82">H116</f>
        <v>708.8</v>
      </c>
      <c r="I111" s="43">
        <f t="shared" si="82"/>
        <v>712.7</v>
      </c>
      <c r="J111" s="43">
        <f t="shared" si="82"/>
        <v>0</v>
      </c>
      <c r="K111" s="55">
        <f t="shared" si="82"/>
        <v>0</v>
      </c>
      <c r="L111" s="55">
        <f t="shared" si="82"/>
        <v>0</v>
      </c>
      <c r="M111" s="55">
        <f t="shared" si="82"/>
        <v>0</v>
      </c>
      <c r="N111" s="55">
        <f t="shared" si="82"/>
        <v>0</v>
      </c>
      <c r="O111" s="12">
        <f>C111+G111+K111</f>
        <v>2265.4</v>
      </c>
    </row>
    <row r="112" spans="1:15" x14ac:dyDescent="0.25">
      <c r="A112" s="111"/>
      <c r="B112" s="16" t="s">
        <v>8</v>
      </c>
      <c r="C112" s="17">
        <f t="shared" si="78"/>
        <v>62067.9</v>
      </c>
      <c r="D112" s="17">
        <f>D117</f>
        <v>3200.6</v>
      </c>
      <c r="E112" s="43">
        <f t="shared" ref="E112:F112" si="83">E117</f>
        <v>12797.7</v>
      </c>
      <c r="F112" s="43">
        <f t="shared" si="83"/>
        <v>46069.599999999999</v>
      </c>
      <c r="G112" s="43">
        <f>G117</f>
        <v>99499.3</v>
      </c>
      <c r="H112" s="43">
        <f t="shared" ref="H112:N112" si="84">H117</f>
        <v>49613.4</v>
      </c>
      <c r="I112" s="43">
        <f t="shared" si="84"/>
        <v>49885.9</v>
      </c>
      <c r="J112" s="43">
        <f t="shared" si="84"/>
        <v>0</v>
      </c>
      <c r="K112" s="55">
        <f t="shared" si="84"/>
        <v>0</v>
      </c>
      <c r="L112" s="55">
        <f t="shared" si="84"/>
        <v>0</v>
      </c>
      <c r="M112" s="55">
        <f t="shared" si="84"/>
        <v>0</v>
      </c>
      <c r="N112" s="55">
        <f t="shared" si="84"/>
        <v>0</v>
      </c>
      <c r="O112" s="12">
        <f>C112+G112+K112</f>
        <v>161567.20000000001</v>
      </c>
    </row>
    <row r="113" spans="1:15" x14ac:dyDescent="0.25">
      <c r="A113" s="118" t="s">
        <v>72</v>
      </c>
      <c r="B113" s="16" t="s">
        <v>5</v>
      </c>
      <c r="C113" s="51">
        <f>SUM(C114:C118)</f>
        <v>97295</v>
      </c>
      <c r="D113" s="51">
        <f t="shared" ref="D113:O113" si="85">SUM(D114:D118)</f>
        <v>7873.1999999999989</v>
      </c>
      <c r="E113" s="51">
        <f t="shared" si="85"/>
        <v>22304.800000000003</v>
      </c>
      <c r="F113" s="51">
        <f t="shared" si="85"/>
        <v>67117</v>
      </c>
      <c r="G113" s="51">
        <f t="shared" si="85"/>
        <v>144748.79999999999</v>
      </c>
      <c r="H113" s="51">
        <f t="shared" si="85"/>
        <v>72179.7</v>
      </c>
      <c r="I113" s="51">
        <f t="shared" si="85"/>
        <v>72569.100000000006</v>
      </c>
      <c r="J113" s="51">
        <f t="shared" si="85"/>
        <v>0</v>
      </c>
      <c r="K113" s="55">
        <f t="shared" si="85"/>
        <v>0</v>
      </c>
      <c r="L113" s="55">
        <f t="shared" si="85"/>
        <v>0</v>
      </c>
      <c r="M113" s="55">
        <f t="shared" si="85"/>
        <v>0</v>
      </c>
      <c r="N113" s="55">
        <f t="shared" si="85"/>
        <v>0</v>
      </c>
      <c r="O113" s="55">
        <f t="shared" si="85"/>
        <v>0</v>
      </c>
    </row>
    <row r="114" spans="1:15" ht="30" x14ac:dyDescent="0.25">
      <c r="A114" s="119"/>
      <c r="B114" s="16" t="s">
        <v>6</v>
      </c>
      <c r="C114" s="13">
        <f>D114+E114+F114</f>
        <v>21845</v>
      </c>
      <c r="D114" s="18">
        <v>1086.2</v>
      </c>
      <c r="E114" s="18">
        <v>4344.8999999999996</v>
      </c>
      <c r="F114" s="13">
        <v>16413.900000000001</v>
      </c>
      <c r="G114" s="45">
        <f>H114+I114+J114</f>
        <v>35450.199999999997</v>
      </c>
      <c r="H114" s="45">
        <v>17676.5</v>
      </c>
      <c r="I114" s="45">
        <v>17773.7</v>
      </c>
      <c r="J114" s="45">
        <v>0</v>
      </c>
      <c r="K114" s="58">
        <v>0</v>
      </c>
      <c r="L114" s="58">
        <v>0</v>
      </c>
      <c r="M114" s="58">
        <v>0</v>
      </c>
      <c r="N114" s="58">
        <v>0</v>
      </c>
      <c r="O114" s="58">
        <v>0</v>
      </c>
    </row>
    <row r="115" spans="1:15" ht="30" x14ac:dyDescent="0.25">
      <c r="A115" s="119"/>
      <c r="B115" s="16" t="s">
        <v>14</v>
      </c>
      <c r="C115" s="13">
        <f>D115+E115+F115</f>
        <v>12538.199999999999</v>
      </c>
      <c r="D115" s="18">
        <v>3549.2</v>
      </c>
      <c r="E115" s="18">
        <v>5013.6000000000004</v>
      </c>
      <c r="F115" s="13">
        <v>3975.4</v>
      </c>
      <c r="G115" s="45">
        <f>H115+I115+J115</f>
        <v>8377.7999999999993</v>
      </c>
      <c r="H115" s="45">
        <v>4181</v>
      </c>
      <c r="I115" s="45">
        <v>4196.8</v>
      </c>
      <c r="J115" s="45">
        <v>0</v>
      </c>
      <c r="K115" s="58">
        <v>0</v>
      </c>
      <c r="L115" s="58">
        <v>0</v>
      </c>
      <c r="M115" s="58">
        <v>0</v>
      </c>
      <c r="N115" s="58">
        <v>0</v>
      </c>
      <c r="O115" s="58">
        <v>0</v>
      </c>
    </row>
    <row r="116" spans="1:15" x14ac:dyDescent="0.25">
      <c r="A116" s="119"/>
      <c r="B116" s="16" t="s">
        <v>7</v>
      </c>
      <c r="C116" s="13">
        <f>D116+E116+F116</f>
        <v>843.90000000000009</v>
      </c>
      <c r="D116" s="18">
        <v>37.200000000000003</v>
      </c>
      <c r="E116" s="13">
        <v>148.6</v>
      </c>
      <c r="F116" s="18">
        <v>658.1</v>
      </c>
      <c r="G116" s="45">
        <f>H116+I116+J116</f>
        <v>1421.5</v>
      </c>
      <c r="H116" s="45">
        <v>708.8</v>
      </c>
      <c r="I116" s="45">
        <v>712.7</v>
      </c>
      <c r="J116" s="45">
        <v>0</v>
      </c>
      <c r="K116" s="58">
        <v>0</v>
      </c>
      <c r="L116" s="58">
        <v>0</v>
      </c>
      <c r="M116" s="58">
        <v>0</v>
      </c>
      <c r="N116" s="58">
        <v>0</v>
      </c>
      <c r="O116" s="58">
        <v>0</v>
      </c>
    </row>
    <row r="117" spans="1:15" x14ac:dyDescent="0.25">
      <c r="A117" s="119"/>
      <c r="B117" s="112" t="s">
        <v>8</v>
      </c>
      <c r="C117" s="117">
        <f>D117+E117+F117</f>
        <v>62067.9</v>
      </c>
      <c r="D117" s="132">
        <v>3200.6</v>
      </c>
      <c r="E117" s="132">
        <v>12797.7</v>
      </c>
      <c r="F117" s="117">
        <v>46069.599999999999</v>
      </c>
      <c r="G117" s="117">
        <f>H117+I117+J117</f>
        <v>99499.3</v>
      </c>
      <c r="H117" s="86">
        <v>49613.4</v>
      </c>
      <c r="I117" s="86">
        <v>49885.9</v>
      </c>
      <c r="J117" s="86">
        <v>0</v>
      </c>
      <c r="K117" s="86">
        <v>0</v>
      </c>
      <c r="L117" s="86">
        <v>0</v>
      </c>
      <c r="M117" s="86">
        <v>0</v>
      </c>
      <c r="N117" s="86">
        <v>0</v>
      </c>
      <c r="O117" s="86">
        <v>0</v>
      </c>
    </row>
    <row r="118" spans="1:15" x14ac:dyDescent="0.25">
      <c r="A118" s="120"/>
      <c r="B118" s="112"/>
      <c r="C118" s="132"/>
      <c r="D118" s="132"/>
      <c r="E118" s="132"/>
      <c r="F118" s="117"/>
      <c r="G118" s="117"/>
      <c r="H118" s="87"/>
      <c r="I118" s="87"/>
      <c r="J118" s="87"/>
      <c r="K118" s="87"/>
      <c r="L118" s="87"/>
      <c r="M118" s="87"/>
      <c r="N118" s="87"/>
      <c r="O118" s="87"/>
    </row>
    <row r="119" spans="1:15" ht="22.5" customHeight="1" x14ac:dyDescent="0.25">
      <c r="A119" s="7" t="s">
        <v>24</v>
      </c>
      <c r="B119" s="16" t="s">
        <v>5</v>
      </c>
      <c r="C119" s="13">
        <v>0</v>
      </c>
      <c r="D119" s="13">
        <v>0</v>
      </c>
      <c r="E119" s="13">
        <v>0</v>
      </c>
      <c r="F119" s="13">
        <v>0</v>
      </c>
      <c r="G119" s="13">
        <v>0</v>
      </c>
      <c r="H119" s="13">
        <v>0</v>
      </c>
      <c r="I119" s="13">
        <v>0</v>
      </c>
      <c r="J119" s="13">
        <v>0</v>
      </c>
      <c r="K119" s="58">
        <v>0</v>
      </c>
      <c r="L119" s="58">
        <v>0</v>
      </c>
      <c r="M119" s="58">
        <v>0</v>
      </c>
      <c r="N119" s="58">
        <v>0</v>
      </c>
      <c r="O119" s="58">
        <v>0</v>
      </c>
    </row>
    <row r="120" spans="1:15" ht="45" customHeight="1" x14ac:dyDescent="0.25">
      <c r="A120" s="109" t="s">
        <v>53</v>
      </c>
      <c r="B120" s="16" t="s">
        <v>6</v>
      </c>
      <c r="C120" s="13">
        <v>0</v>
      </c>
      <c r="D120" s="13">
        <v>0</v>
      </c>
      <c r="E120" s="13">
        <v>0</v>
      </c>
      <c r="F120" s="13">
        <v>0</v>
      </c>
      <c r="G120" s="13">
        <v>0</v>
      </c>
      <c r="H120" s="13">
        <v>0</v>
      </c>
      <c r="I120" s="13">
        <v>0</v>
      </c>
      <c r="J120" s="13">
        <v>0</v>
      </c>
      <c r="K120" s="58">
        <v>0</v>
      </c>
      <c r="L120" s="58">
        <v>0</v>
      </c>
      <c r="M120" s="58">
        <v>0</v>
      </c>
      <c r="N120" s="58">
        <v>0</v>
      </c>
      <c r="O120" s="58">
        <v>0</v>
      </c>
    </row>
    <row r="121" spans="1:15" ht="42.75" customHeight="1" x14ac:dyDescent="0.25">
      <c r="A121" s="110"/>
      <c r="B121" s="16" t="s">
        <v>14</v>
      </c>
      <c r="C121" s="13">
        <v>0</v>
      </c>
      <c r="D121" s="13">
        <v>0</v>
      </c>
      <c r="E121" s="13">
        <v>0</v>
      </c>
      <c r="F121" s="13">
        <v>0</v>
      </c>
      <c r="G121" s="13">
        <v>0</v>
      </c>
      <c r="H121" s="13">
        <v>0</v>
      </c>
      <c r="I121" s="13">
        <v>0</v>
      </c>
      <c r="J121" s="13">
        <v>0</v>
      </c>
      <c r="K121" s="58">
        <v>0</v>
      </c>
      <c r="L121" s="58">
        <v>0</v>
      </c>
      <c r="M121" s="58">
        <v>0</v>
      </c>
      <c r="N121" s="58">
        <v>0</v>
      </c>
      <c r="O121" s="58">
        <v>0</v>
      </c>
    </row>
    <row r="122" spans="1:15" x14ac:dyDescent="0.25">
      <c r="A122" s="110"/>
      <c r="B122" s="16" t="s">
        <v>7</v>
      </c>
      <c r="C122" s="13">
        <v>0</v>
      </c>
      <c r="D122" s="13">
        <v>0</v>
      </c>
      <c r="E122" s="13">
        <v>0</v>
      </c>
      <c r="F122" s="13">
        <v>0</v>
      </c>
      <c r="G122" s="13">
        <v>0</v>
      </c>
      <c r="H122" s="13">
        <v>0</v>
      </c>
      <c r="I122" s="13">
        <v>0</v>
      </c>
      <c r="J122" s="13">
        <v>0</v>
      </c>
      <c r="K122" s="58">
        <v>0</v>
      </c>
      <c r="L122" s="58">
        <v>0</v>
      </c>
      <c r="M122" s="58">
        <v>0</v>
      </c>
      <c r="N122" s="58">
        <v>0</v>
      </c>
      <c r="O122" s="58">
        <v>0</v>
      </c>
    </row>
    <row r="123" spans="1:15" x14ac:dyDescent="0.25">
      <c r="A123" s="111"/>
      <c r="B123" s="16" t="s">
        <v>8</v>
      </c>
      <c r="C123" s="13">
        <v>0</v>
      </c>
      <c r="D123" s="13">
        <v>0</v>
      </c>
      <c r="E123" s="13">
        <v>0</v>
      </c>
      <c r="F123" s="13">
        <v>0</v>
      </c>
      <c r="G123" s="13">
        <v>0</v>
      </c>
      <c r="H123" s="13">
        <v>0</v>
      </c>
      <c r="I123" s="13">
        <v>0</v>
      </c>
      <c r="J123" s="13">
        <v>0</v>
      </c>
      <c r="K123" s="58">
        <v>0</v>
      </c>
      <c r="L123" s="58">
        <v>0</v>
      </c>
      <c r="M123" s="58">
        <v>0</v>
      </c>
      <c r="N123" s="58">
        <v>0</v>
      </c>
      <c r="O123" s="58">
        <v>0</v>
      </c>
    </row>
    <row r="124" spans="1:15" x14ac:dyDescent="0.25">
      <c r="A124" s="130" t="s">
        <v>74</v>
      </c>
      <c r="B124" s="16" t="s">
        <v>5</v>
      </c>
      <c r="C124" s="13">
        <v>0</v>
      </c>
      <c r="D124" s="13">
        <v>0</v>
      </c>
      <c r="E124" s="13">
        <v>0</v>
      </c>
      <c r="F124" s="13">
        <v>0</v>
      </c>
      <c r="G124" s="13">
        <v>0</v>
      </c>
      <c r="H124" s="13">
        <v>0</v>
      </c>
      <c r="I124" s="13">
        <v>0</v>
      </c>
      <c r="J124" s="13">
        <v>0</v>
      </c>
      <c r="K124" s="58">
        <v>0</v>
      </c>
      <c r="L124" s="58">
        <v>0</v>
      </c>
      <c r="M124" s="58">
        <v>0</v>
      </c>
      <c r="N124" s="58">
        <v>0</v>
      </c>
      <c r="O124" s="58">
        <v>0</v>
      </c>
    </row>
    <row r="125" spans="1:15" ht="30" x14ac:dyDescent="0.25">
      <c r="A125" s="109"/>
      <c r="B125" s="16" t="s">
        <v>6</v>
      </c>
      <c r="C125" s="13">
        <v>0</v>
      </c>
      <c r="D125" s="13">
        <v>0</v>
      </c>
      <c r="E125" s="13">
        <v>0</v>
      </c>
      <c r="F125" s="13">
        <v>0</v>
      </c>
      <c r="G125" s="13">
        <v>0</v>
      </c>
      <c r="H125" s="13">
        <v>0</v>
      </c>
      <c r="I125" s="13">
        <v>0</v>
      </c>
      <c r="J125" s="13">
        <v>0</v>
      </c>
      <c r="K125" s="58">
        <v>0</v>
      </c>
      <c r="L125" s="58">
        <v>0</v>
      </c>
      <c r="M125" s="58">
        <v>0</v>
      </c>
      <c r="N125" s="58">
        <v>0</v>
      </c>
      <c r="O125" s="58">
        <v>0</v>
      </c>
    </row>
    <row r="126" spans="1:15" ht="30" x14ac:dyDescent="0.25">
      <c r="A126" s="109"/>
      <c r="B126" s="16" t="s">
        <v>14</v>
      </c>
      <c r="C126" s="13">
        <v>0</v>
      </c>
      <c r="D126" s="13">
        <v>0</v>
      </c>
      <c r="E126" s="13">
        <v>0</v>
      </c>
      <c r="F126" s="13">
        <v>0</v>
      </c>
      <c r="G126" s="13">
        <v>0</v>
      </c>
      <c r="H126" s="13">
        <v>0</v>
      </c>
      <c r="I126" s="13">
        <v>0</v>
      </c>
      <c r="J126" s="13">
        <v>0</v>
      </c>
      <c r="K126" s="58">
        <v>0</v>
      </c>
      <c r="L126" s="58">
        <v>0</v>
      </c>
      <c r="M126" s="58">
        <v>0</v>
      </c>
      <c r="N126" s="58">
        <v>0</v>
      </c>
      <c r="O126" s="58">
        <v>0</v>
      </c>
    </row>
    <row r="127" spans="1:15" x14ac:dyDescent="0.25">
      <c r="A127" s="109"/>
      <c r="B127" s="112" t="s">
        <v>7</v>
      </c>
      <c r="C127" s="117">
        <v>0</v>
      </c>
      <c r="D127" s="117">
        <v>0</v>
      </c>
      <c r="E127" s="117">
        <v>0</v>
      </c>
      <c r="F127" s="117">
        <v>0</v>
      </c>
      <c r="G127" s="117">
        <v>0</v>
      </c>
      <c r="H127" s="117">
        <v>0</v>
      </c>
      <c r="I127" s="117">
        <v>0</v>
      </c>
      <c r="J127" s="117">
        <v>0</v>
      </c>
      <c r="K127" s="86">
        <v>0</v>
      </c>
      <c r="L127" s="86">
        <v>0</v>
      </c>
      <c r="M127" s="86">
        <v>0</v>
      </c>
      <c r="N127" s="86">
        <v>0</v>
      </c>
      <c r="O127" s="86">
        <v>0</v>
      </c>
    </row>
    <row r="128" spans="1:15" x14ac:dyDescent="0.25">
      <c r="A128" s="109"/>
      <c r="B128" s="112"/>
      <c r="C128" s="117"/>
      <c r="D128" s="117"/>
      <c r="E128" s="117"/>
      <c r="F128" s="117"/>
      <c r="G128" s="117"/>
      <c r="H128" s="117"/>
      <c r="I128" s="117"/>
      <c r="J128" s="117"/>
      <c r="K128" s="87"/>
      <c r="L128" s="87"/>
      <c r="M128" s="87"/>
      <c r="N128" s="87"/>
      <c r="O128" s="87"/>
    </row>
    <row r="129" spans="1:15" x14ac:dyDescent="0.25">
      <c r="A129" s="109"/>
      <c r="B129" s="112" t="s">
        <v>8</v>
      </c>
      <c r="C129" s="117">
        <v>0</v>
      </c>
      <c r="D129" s="117">
        <v>0</v>
      </c>
      <c r="E129" s="117">
        <v>0</v>
      </c>
      <c r="F129" s="117">
        <v>0</v>
      </c>
      <c r="G129" s="117">
        <v>0</v>
      </c>
      <c r="H129" s="86">
        <v>0</v>
      </c>
      <c r="I129" s="86">
        <v>0</v>
      </c>
      <c r="J129" s="86">
        <v>0</v>
      </c>
      <c r="K129" s="86">
        <v>0</v>
      </c>
      <c r="L129" s="86">
        <v>0</v>
      </c>
      <c r="M129" s="86">
        <v>0</v>
      </c>
      <c r="N129" s="86">
        <v>0</v>
      </c>
      <c r="O129" s="86">
        <v>0</v>
      </c>
    </row>
    <row r="130" spans="1:15" x14ac:dyDescent="0.25">
      <c r="A130" s="131"/>
      <c r="B130" s="112"/>
      <c r="C130" s="117"/>
      <c r="D130" s="117"/>
      <c r="E130" s="117"/>
      <c r="F130" s="117"/>
      <c r="G130" s="117"/>
      <c r="H130" s="87"/>
      <c r="I130" s="87"/>
      <c r="J130" s="87"/>
      <c r="K130" s="87"/>
      <c r="L130" s="87"/>
      <c r="M130" s="87"/>
      <c r="N130" s="87"/>
      <c r="O130" s="87"/>
    </row>
    <row r="131" spans="1:15" ht="30" x14ac:dyDescent="0.25">
      <c r="A131" s="7" t="s">
        <v>25</v>
      </c>
      <c r="B131" s="16" t="s">
        <v>5</v>
      </c>
      <c r="C131" s="13">
        <v>0</v>
      </c>
      <c r="D131" s="13">
        <v>0</v>
      </c>
      <c r="E131" s="13">
        <v>0</v>
      </c>
      <c r="F131" s="13">
        <v>0</v>
      </c>
      <c r="G131" s="13">
        <v>0</v>
      </c>
      <c r="H131" s="13">
        <v>0</v>
      </c>
      <c r="I131" s="13">
        <v>0</v>
      </c>
      <c r="J131" s="13">
        <v>0</v>
      </c>
      <c r="K131" s="58">
        <v>0</v>
      </c>
      <c r="L131" s="58">
        <v>0</v>
      </c>
      <c r="M131" s="58">
        <v>0</v>
      </c>
      <c r="N131" s="58">
        <v>0</v>
      </c>
      <c r="O131" s="58">
        <v>0</v>
      </c>
    </row>
    <row r="132" spans="1:15" ht="30" x14ac:dyDescent="0.25">
      <c r="A132" s="21"/>
      <c r="B132" s="16" t="s">
        <v>6</v>
      </c>
      <c r="C132" s="13">
        <v>0</v>
      </c>
      <c r="D132" s="13">
        <v>0</v>
      </c>
      <c r="E132" s="13">
        <v>0</v>
      </c>
      <c r="F132" s="13">
        <v>0</v>
      </c>
      <c r="G132" s="13">
        <v>0</v>
      </c>
      <c r="H132" s="13">
        <v>0</v>
      </c>
      <c r="I132" s="13">
        <v>0</v>
      </c>
      <c r="J132" s="13">
        <v>0</v>
      </c>
      <c r="K132" s="58">
        <v>0</v>
      </c>
      <c r="L132" s="58">
        <v>0</v>
      </c>
      <c r="M132" s="58">
        <v>0</v>
      </c>
      <c r="N132" s="58">
        <v>0</v>
      </c>
      <c r="O132" s="58">
        <v>0</v>
      </c>
    </row>
    <row r="133" spans="1:15" ht="30" x14ac:dyDescent="0.25">
      <c r="A133" s="21"/>
      <c r="B133" s="16" t="s">
        <v>14</v>
      </c>
      <c r="C133" s="13">
        <v>0</v>
      </c>
      <c r="D133" s="13">
        <v>0</v>
      </c>
      <c r="E133" s="13">
        <v>0</v>
      </c>
      <c r="F133" s="13">
        <v>0</v>
      </c>
      <c r="G133" s="13">
        <v>0</v>
      </c>
      <c r="H133" s="13">
        <v>0</v>
      </c>
      <c r="I133" s="13">
        <v>0</v>
      </c>
      <c r="J133" s="13">
        <v>0</v>
      </c>
      <c r="K133" s="58">
        <v>0</v>
      </c>
      <c r="L133" s="58">
        <v>0</v>
      </c>
      <c r="M133" s="58">
        <v>0</v>
      </c>
      <c r="N133" s="58">
        <v>0</v>
      </c>
      <c r="O133" s="58">
        <v>0</v>
      </c>
    </row>
    <row r="134" spans="1:15" x14ac:dyDescent="0.25">
      <c r="A134" s="14"/>
      <c r="B134" s="16" t="s">
        <v>7</v>
      </c>
      <c r="C134" s="13">
        <v>0</v>
      </c>
      <c r="D134" s="13">
        <v>0</v>
      </c>
      <c r="E134" s="13">
        <v>0</v>
      </c>
      <c r="F134" s="13">
        <v>0</v>
      </c>
      <c r="G134" s="13">
        <v>0</v>
      </c>
      <c r="H134" s="13">
        <v>0</v>
      </c>
      <c r="I134" s="13">
        <v>0</v>
      </c>
      <c r="J134" s="13">
        <v>0</v>
      </c>
      <c r="K134" s="58">
        <v>0</v>
      </c>
      <c r="L134" s="58">
        <v>0</v>
      </c>
      <c r="M134" s="58">
        <v>0</v>
      </c>
      <c r="N134" s="58">
        <v>0</v>
      </c>
      <c r="O134" s="58">
        <v>0</v>
      </c>
    </row>
    <row r="135" spans="1:15" x14ac:dyDescent="0.25">
      <c r="A135" s="15"/>
      <c r="B135" s="16" t="s">
        <v>8</v>
      </c>
      <c r="C135" s="13">
        <v>0</v>
      </c>
      <c r="D135" s="13">
        <v>0</v>
      </c>
      <c r="E135" s="13">
        <v>0</v>
      </c>
      <c r="F135" s="13">
        <v>0</v>
      </c>
      <c r="G135" s="13">
        <v>0</v>
      </c>
      <c r="H135" s="13">
        <v>0</v>
      </c>
      <c r="I135" s="13">
        <v>0</v>
      </c>
      <c r="J135" s="13">
        <v>0</v>
      </c>
      <c r="K135" s="58">
        <v>0</v>
      </c>
      <c r="L135" s="58">
        <v>0</v>
      </c>
      <c r="M135" s="58">
        <v>0</v>
      </c>
      <c r="N135" s="58">
        <v>0</v>
      </c>
      <c r="O135" s="58">
        <v>0</v>
      </c>
    </row>
    <row r="136" spans="1:15" ht="30" x14ac:dyDescent="0.25">
      <c r="A136" s="7" t="s">
        <v>26</v>
      </c>
      <c r="B136" s="16" t="s">
        <v>5</v>
      </c>
      <c r="C136" s="13">
        <v>0</v>
      </c>
      <c r="D136" s="13">
        <v>0</v>
      </c>
      <c r="E136" s="13">
        <v>0</v>
      </c>
      <c r="F136" s="13">
        <v>0</v>
      </c>
      <c r="G136" s="13">
        <v>0</v>
      </c>
      <c r="H136" s="13">
        <v>0</v>
      </c>
      <c r="I136" s="13">
        <v>0</v>
      </c>
      <c r="J136" s="13">
        <v>0</v>
      </c>
      <c r="K136" s="58">
        <v>0</v>
      </c>
      <c r="L136" s="58">
        <v>0</v>
      </c>
      <c r="M136" s="58">
        <v>0</v>
      </c>
      <c r="N136" s="58">
        <v>0</v>
      </c>
      <c r="O136" s="58">
        <v>0</v>
      </c>
    </row>
    <row r="137" spans="1:15" ht="30" x14ac:dyDescent="0.25">
      <c r="A137" s="21"/>
      <c r="B137" s="16" t="s">
        <v>6</v>
      </c>
      <c r="C137" s="13">
        <v>0</v>
      </c>
      <c r="D137" s="13">
        <v>0</v>
      </c>
      <c r="E137" s="13">
        <v>0</v>
      </c>
      <c r="F137" s="13">
        <v>0</v>
      </c>
      <c r="G137" s="13">
        <v>0</v>
      </c>
      <c r="H137" s="13">
        <v>0</v>
      </c>
      <c r="I137" s="13">
        <v>0</v>
      </c>
      <c r="J137" s="13">
        <v>0</v>
      </c>
      <c r="K137" s="58">
        <v>0</v>
      </c>
      <c r="L137" s="58">
        <v>0</v>
      </c>
      <c r="M137" s="58">
        <v>0</v>
      </c>
      <c r="N137" s="58">
        <v>0</v>
      </c>
      <c r="O137" s="58">
        <v>0</v>
      </c>
    </row>
    <row r="138" spans="1:15" ht="30" x14ac:dyDescent="0.25">
      <c r="A138" s="21"/>
      <c r="B138" s="16" t="s">
        <v>14</v>
      </c>
      <c r="C138" s="13">
        <v>0</v>
      </c>
      <c r="D138" s="13">
        <v>0</v>
      </c>
      <c r="E138" s="13">
        <v>0</v>
      </c>
      <c r="F138" s="13">
        <v>0</v>
      </c>
      <c r="G138" s="13">
        <v>0</v>
      </c>
      <c r="H138" s="13">
        <v>0</v>
      </c>
      <c r="I138" s="13">
        <v>0</v>
      </c>
      <c r="J138" s="13">
        <v>0</v>
      </c>
      <c r="K138" s="58">
        <v>0</v>
      </c>
      <c r="L138" s="58">
        <v>0</v>
      </c>
      <c r="M138" s="58">
        <v>0</v>
      </c>
      <c r="N138" s="58">
        <v>0</v>
      </c>
      <c r="O138" s="58">
        <v>0</v>
      </c>
    </row>
    <row r="139" spans="1:15" x14ac:dyDescent="0.25">
      <c r="A139" s="14"/>
      <c r="B139" s="16" t="s">
        <v>7</v>
      </c>
      <c r="C139" s="13">
        <v>0</v>
      </c>
      <c r="D139" s="13">
        <v>0</v>
      </c>
      <c r="E139" s="13">
        <v>0</v>
      </c>
      <c r="F139" s="13">
        <v>0</v>
      </c>
      <c r="G139" s="13">
        <v>0</v>
      </c>
      <c r="H139" s="13">
        <v>0</v>
      </c>
      <c r="I139" s="13">
        <v>0</v>
      </c>
      <c r="J139" s="13">
        <v>0</v>
      </c>
      <c r="K139" s="58">
        <v>0</v>
      </c>
      <c r="L139" s="58">
        <v>0</v>
      </c>
      <c r="M139" s="58">
        <v>0</v>
      </c>
      <c r="N139" s="58">
        <v>0</v>
      </c>
      <c r="O139" s="58">
        <v>0</v>
      </c>
    </row>
    <row r="140" spans="1:15" x14ac:dyDescent="0.25">
      <c r="A140" s="15"/>
      <c r="B140" s="16" t="s">
        <v>8</v>
      </c>
      <c r="C140" s="13">
        <v>0</v>
      </c>
      <c r="D140" s="13">
        <v>0</v>
      </c>
      <c r="E140" s="13">
        <v>0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58">
        <v>0</v>
      </c>
      <c r="L140" s="58">
        <v>0</v>
      </c>
      <c r="M140" s="58">
        <v>0</v>
      </c>
      <c r="N140" s="58">
        <v>0</v>
      </c>
      <c r="O140" s="58">
        <v>0</v>
      </c>
    </row>
    <row r="141" spans="1:15" x14ac:dyDescent="0.25">
      <c r="A141" s="7" t="s">
        <v>27</v>
      </c>
      <c r="B141" s="16" t="s">
        <v>5</v>
      </c>
      <c r="C141" s="19">
        <f>C147</f>
        <v>558876.19999999995</v>
      </c>
      <c r="D141" s="19">
        <f t="shared" ref="D141:J141" si="86">D147</f>
        <v>81679.199999999997</v>
      </c>
      <c r="E141" s="19">
        <f t="shared" si="86"/>
        <v>340697</v>
      </c>
      <c r="F141" s="37">
        <f t="shared" si="86"/>
        <v>136500</v>
      </c>
      <c r="G141" s="37">
        <f t="shared" si="86"/>
        <v>351985.8</v>
      </c>
      <c r="H141" s="37">
        <f t="shared" si="86"/>
        <v>243273.8</v>
      </c>
      <c r="I141" s="37">
        <f t="shared" si="86"/>
        <v>108712</v>
      </c>
      <c r="J141" s="55">
        <f t="shared" si="86"/>
        <v>0</v>
      </c>
      <c r="K141" s="55">
        <v>0</v>
      </c>
      <c r="L141" s="55">
        <v>0</v>
      </c>
      <c r="M141" s="55">
        <v>0</v>
      </c>
      <c r="N141" s="55">
        <v>0</v>
      </c>
      <c r="O141" s="12">
        <f>C141+G141+K141</f>
        <v>910862</v>
      </c>
    </row>
    <row r="142" spans="1:15" ht="30" x14ac:dyDescent="0.25">
      <c r="A142" s="109" t="s">
        <v>28</v>
      </c>
      <c r="B142" s="16" t="s">
        <v>6</v>
      </c>
      <c r="C142" s="17">
        <v>0</v>
      </c>
      <c r="D142" s="17">
        <v>0</v>
      </c>
      <c r="E142" s="17">
        <v>0</v>
      </c>
      <c r="F142" s="35">
        <v>0</v>
      </c>
      <c r="G142" s="35">
        <v>0</v>
      </c>
      <c r="H142" s="35">
        <v>0</v>
      </c>
      <c r="I142" s="35">
        <v>0</v>
      </c>
      <c r="J142" s="35">
        <v>0</v>
      </c>
      <c r="K142" s="51">
        <v>0</v>
      </c>
      <c r="L142" s="51">
        <v>0</v>
      </c>
      <c r="M142" s="49">
        <v>0</v>
      </c>
      <c r="N142" s="35">
        <v>0</v>
      </c>
      <c r="O142" s="38">
        <f>C142+G142+K142</f>
        <v>0</v>
      </c>
    </row>
    <row r="143" spans="1:15" ht="30" x14ac:dyDescent="0.25">
      <c r="A143" s="110"/>
      <c r="B143" s="16" t="s">
        <v>14</v>
      </c>
      <c r="C143" s="17">
        <f>D143+E143+F143</f>
        <v>558541.9</v>
      </c>
      <c r="D143" s="17">
        <f>D149+D154</f>
        <v>81344.899999999994</v>
      </c>
      <c r="E143" s="55">
        <f t="shared" ref="E143:N143" si="87">E149+E154</f>
        <v>340697</v>
      </c>
      <c r="F143" s="55">
        <f t="shared" si="87"/>
        <v>136500</v>
      </c>
      <c r="G143" s="55">
        <f t="shared" si="87"/>
        <v>350705.8</v>
      </c>
      <c r="H143" s="55">
        <f t="shared" si="87"/>
        <v>242119.4</v>
      </c>
      <c r="I143" s="55">
        <f t="shared" si="87"/>
        <v>108586.4</v>
      </c>
      <c r="J143" s="55">
        <f t="shared" si="87"/>
        <v>0</v>
      </c>
      <c r="K143" s="55">
        <f t="shared" si="87"/>
        <v>0</v>
      </c>
      <c r="L143" s="55">
        <f t="shared" si="87"/>
        <v>0</v>
      </c>
      <c r="M143" s="55">
        <f t="shared" si="87"/>
        <v>0</v>
      </c>
      <c r="N143" s="55">
        <f t="shared" si="87"/>
        <v>0</v>
      </c>
      <c r="O143" s="55">
        <f>C143+G143+K143</f>
        <v>909247.7</v>
      </c>
    </row>
    <row r="144" spans="1:15" x14ac:dyDescent="0.25">
      <c r="A144" s="110"/>
      <c r="B144" s="16" t="s">
        <v>7</v>
      </c>
      <c r="C144" s="19">
        <f>C150</f>
        <v>334.3</v>
      </c>
      <c r="D144" s="19">
        <f>D150+D155</f>
        <v>343.8</v>
      </c>
      <c r="E144" s="56">
        <f t="shared" ref="E144:N144" si="88">E150+E155</f>
        <v>9.5</v>
      </c>
      <c r="F144" s="56">
        <f t="shared" si="88"/>
        <v>9.5</v>
      </c>
      <c r="G144" s="56">
        <f t="shared" si="88"/>
        <v>1299</v>
      </c>
      <c r="H144" s="56">
        <f t="shared" si="88"/>
        <v>1163.9000000000001</v>
      </c>
      <c r="I144" s="56">
        <f t="shared" si="88"/>
        <v>135.1</v>
      </c>
      <c r="J144" s="55">
        <f t="shared" si="88"/>
        <v>0</v>
      </c>
      <c r="K144" s="55">
        <f t="shared" si="88"/>
        <v>0</v>
      </c>
      <c r="L144" s="55">
        <f t="shared" si="88"/>
        <v>0</v>
      </c>
      <c r="M144" s="55">
        <f t="shared" si="88"/>
        <v>0</v>
      </c>
      <c r="N144" s="55">
        <f t="shared" si="88"/>
        <v>0</v>
      </c>
      <c r="O144" s="38">
        <f>C144+G144+K144</f>
        <v>1633.3</v>
      </c>
    </row>
    <row r="145" spans="1:15" x14ac:dyDescent="0.25">
      <c r="A145" s="110"/>
      <c r="B145" s="112" t="s">
        <v>8</v>
      </c>
      <c r="C145" s="114">
        <f>C151</f>
        <v>0</v>
      </c>
      <c r="D145" s="114">
        <f t="shared" ref="D145:E145" si="89">D151</f>
        <v>0</v>
      </c>
      <c r="E145" s="114">
        <f t="shared" si="89"/>
        <v>0</v>
      </c>
      <c r="F145" s="84">
        <v>0</v>
      </c>
      <c r="G145" s="84">
        <v>0</v>
      </c>
      <c r="H145" s="84">
        <v>0</v>
      </c>
      <c r="I145" s="84">
        <v>0</v>
      </c>
      <c r="J145" s="84">
        <v>0</v>
      </c>
      <c r="K145" s="84">
        <v>0</v>
      </c>
      <c r="L145" s="84">
        <v>0</v>
      </c>
      <c r="M145" s="84">
        <v>0</v>
      </c>
      <c r="N145" s="84">
        <v>0</v>
      </c>
      <c r="O145" s="84">
        <v>0</v>
      </c>
    </row>
    <row r="146" spans="1:15" x14ac:dyDescent="0.25">
      <c r="A146" s="111"/>
      <c r="B146" s="112"/>
      <c r="C146" s="114"/>
      <c r="D146" s="114"/>
      <c r="E146" s="114"/>
      <c r="F146" s="85"/>
      <c r="G146" s="85"/>
      <c r="H146" s="85"/>
      <c r="I146" s="85"/>
      <c r="J146" s="85"/>
      <c r="K146" s="85"/>
      <c r="L146" s="85"/>
      <c r="M146" s="85"/>
      <c r="N146" s="85"/>
      <c r="O146" s="85"/>
    </row>
    <row r="147" spans="1:15" x14ac:dyDescent="0.25">
      <c r="A147" s="118" t="s">
        <v>73</v>
      </c>
      <c r="B147" s="16" t="s">
        <v>5</v>
      </c>
      <c r="C147" s="56">
        <f>D147+E147+F147</f>
        <v>558876.19999999995</v>
      </c>
      <c r="D147" s="56">
        <f>D148+D149+D150+D151</f>
        <v>81679.199999999997</v>
      </c>
      <c r="E147" s="56">
        <f>E148+E149+E150+E151</f>
        <v>340697</v>
      </c>
      <c r="F147" s="56">
        <f>F148+F149+F150+F151</f>
        <v>136500</v>
      </c>
      <c r="G147" s="55">
        <f>H147+I147+J147</f>
        <v>351985.8</v>
      </c>
      <c r="H147" s="55">
        <f>SUM(H148:H151)</f>
        <v>243273.8</v>
      </c>
      <c r="I147" s="55">
        <f t="shared" ref="I147:J147" si="90">SUM(I148:I151)</f>
        <v>108712</v>
      </c>
      <c r="J147" s="55">
        <f t="shared" si="90"/>
        <v>0</v>
      </c>
      <c r="K147" s="55">
        <v>0</v>
      </c>
      <c r="L147" s="55">
        <v>0</v>
      </c>
      <c r="M147" s="55">
        <v>0</v>
      </c>
      <c r="N147" s="55">
        <v>0</v>
      </c>
      <c r="O147" s="55">
        <f>C147+G147+K147</f>
        <v>910862</v>
      </c>
    </row>
    <row r="148" spans="1:15" ht="30" x14ac:dyDescent="0.25">
      <c r="A148" s="119"/>
      <c r="B148" s="16" t="s">
        <v>6</v>
      </c>
      <c r="C148" s="55">
        <f t="shared" ref="C148:C151" si="91">D148+E148+F148</f>
        <v>0</v>
      </c>
      <c r="D148" s="13">
        <v>0</v>
      </c>
      <c r="E148" s="13">
        <v>0</v>
      </c>
      <c r="F148" s="13">
        <v>0</v>
      </c>
      <c r="G148" s="55">
        <f t="shared" ref="G148:G151" si="92">H148+I148+J148</f>
        <v>0</v>
      </c>
      <c r="H148" s="13">
        <v>0</v>
      </c>
      <c r="I148" s="13">
        <v>0</v>
      </c>
      <c r="J148" s="13">
        <v>0</v>
      </c>
      <c r="K148" s="58">
        <v>0</v>
      </c>
      <c r="L148" s="58">
        <v>0</v>
      </c>
      <c r="M148" s="58">
        <v>0</v>
      </c>
      <c r="N148" s="58">
        <v>0</v>
      </c>
      <c r="O148" s="55">
        <f t="shared" ref="O148:O161" si="93">C148+G148+K148</f>
        <v>0</v>
      </c>
    </row>
    <row r="149" spans="1:15" ht="30" x14ac:dyDescent="0.25">
      <c r="A149" s="119"/>
      <c r="B149" s="16" t="s">
        <v>14</v>
      </c>
      <c r="C149" s="56">
        <f t="shared" si="91"/>
        <v>558541.9</v>
      </c>
      <c r="D149" s="13">
        <v>81344.899999999994</v>
      </c>
      <c r="E149" s="13">
        <v>340697</v>
      </c>
      <c r="F149" s="13">
        <v>136500</v>
      </c>
      <c r="G149" s="55">
        <f t="shared" si="92"/>
        <v>350705.8</v>
      </c>
      <c r="H149" s="13">
        <v>242119.4</v>
      </c>
      <c r="I149" s="13">
        <v>108586.4</v>
      </c>
      <c r="J149" s="58">
        <v>0</v>
      </c>
      <c r="K149" s="58">
        <v>0</v>
      </c>
      <c r="L149" s="58">
        <v>0</v>
      </c>
      <c r="M149" s="58">
        <v>0</v>
      </c>
      <c r="N149" s="58">
        <v>0</v>
      </c>
      <c r="O149" s="55">
        <f t="shared" si="93"/>
        <v>909247.7</v>
      </c>
    </row>
    <row r="150" spans="1:15" x14ac:dyDescent="0.25">
      <c r="A150" s="119"/>
      <c r="B150" s="16" t="s">
        <v>7</v>
      </c>
      <c r="C150" s="56">
        <f t="shared" si="91"/>
        <v>334.3</v>
      </c>
      <c r="D150" s="18">
        <v>334.3</v>
      </c>
      <c r="E150" s="58">
        <v>0</v>
      </c>
      <c r="F150" s="13">
        <v>0</v>
      </c>
      <c r="G150" s="55">
        <f t="shared" si="92"/>
        <v>1280</v>
      </c>
      <c r="H150" s="13">
        <v>1154.4000000000001</v>
      </c>
      <c r="I150" s="13">
        <v>125.6</v>
      </c>
      <c r="J150" s="58">
        <v>0</v>
      </c>
      <c r="K150" s="58">
        <v>0</v>
      </c>
      <c r="L150" s="58">
        <v>0</v>
      </c>
      <c r="M150" s="58">
        <v>0</v>
      </c>
      <c r="N150" s="58">
        <v>0</v>
      </c>
      <c r="O150" s="55">
        <f t="shared" si="93"/>
        <v>1614.3</v>
      </c>
    </row>
    <row r="151" spans="1:15" x14ac:dyDescent="0.25">
      <c r="A151" s="120"/>
      <c r="B151" s="16" t="s">
        <v>8</v>
      </c>
      <c r="C151" s="55">
        <f t="shared" si="91"/>
        <v>0</v>
      </c>
      <c r="D151" s="58">
        <v>0</v>
      </c>
      <c r="E151" s="58">
        <v>0</v>
      </c>
      <c r="F151" s="13">
        <v>0</v>
      </c>
      <c r="G151" s="55">
        <f t="shared" si="92"/>
        <v>0</v>
      </c>
      <c r="H151" s="13">
        <v>0</v>
      </c>
      <c r="I151" s="13">
        <v>0</v>
      </c>
      <c r="J151" s="13">
        <v>0</v>
      </c>
      <c r="K151" s="58">
        <v>0</v>
      </c>
      <c r="L151" s="58">
        <v>0</v>
      </c>
      <c r="M151" s="58">
        <v>0</v>
      </c>
      <c r="N151" s="58">
        <v>0</v>
      </c>
      <c r="O151" s="55">
        <f t="shared" si="93"/>
        <v>0</v>
      </c>
    </row>
    <row r="152" spans="1:15" x14ac:dyDescent="0.25">
      <c r="A152" s="40" t="s">
        <v>29</v>
      </c>
      <c r="B152" s="16" t="s">
        <v>5</v>
      </c>
      <c r="C152" s="19">
        <f>D152+E152+F152</f>
        <v>28.5</v>
      </c>
      <c r="D152" s="19">
        <f>D155</f>
        <v>9.5</v>
      </c>
      <c r="E152" s="19">
        <f>E155</f>
        <v>9.5</v>
      </c>
      <c r="F152" s="19">
        <f t="shared" ref="F152:J152" si="94">F155</f>
        <v>9.5</v>
      </c>
      <c r="G152" s="55">
        <f t="shared" si="94"/>
        <v>19</v>
      </c>
      <c r="H152" s="19">
        <f t="shared" si="94"/>
        <v>9.5</v>
      </c>
      <c r="I152" s="19">
        <f t="shared" si="94"/>
        <v>9.5</v>
      </c>
      <c r="J152" s="55">
        <f t="shared" si="94"/>
        <v>0</v>
      </c>
      <c r="K152" s="55">
        <v>0</v>
      </c>
      <c r="L152" s="55">
        <v>0</v>
      </c>
      <c r="M152" s="55">
        <v>0</v>
      </c>
      <c r="N152" s="55">
        <v>0</v>
      </c>
      <c r="O152" s="55">
        <f t="shared" si="93"/>
        <v>47.5</v>
      </c>
    </row>
    <row r="153" spans="1:15" ht="30" x14ac:dyDescent="0.25">
      <c r="A153" s="119" t="s">
        <v>30</v>
      </c>
      <c r="B153" s="16" t="s">
        <v>6</v>
      </c>
      <c r="C153" s="17">
        <f t="shared" ref="C153:E154" si="95">D153+E153</f>
        <v>0</v>
      </c>
      <c r="D153" s="17">
        <f t="shared" si="95"/>
        <v>0</v>
      </c>
      <c r="E153" s="17">
        <f t="shared" si="95"/>
        <v>0</v>
      </c>
      <c r="F153" s="17">
        <v>0</v>
      </c>
      <c r="G153" s="17">
        <v>0</v>
      </c>
      <c r="H153" s="17">
        <v>0</v>
      </c>
      <c r="I153" s="17">
        <v>0</v>
      </c>
      <c r="J153" s="17">
        <v>0</v>
      </c>
      <c r="K153" s="55">
        <v>0</v>
      </c>
      <c r="L153" s="55">
        <v>0</v>
      </c>
      <c r="M153" s="55">
        <v>0</v>
      </c>
      <c r="N153" s="55">
        <v>0</v>
      </c>
      <c r="O153" s="55">
        <f t="shared" si="93"/>
        <v>0</v>
      </c>
    </row>
    <row r="154" spans="1:15" ht="30" x14ac:dyDescent="0.25">
      <c r="A154" s="133"/>
      <c r="B154" s="16" t="s">
        <v>14</v>
      </c>
      <c r="C154" s="17">
        <f t="shared" si="95"/>
        <v>0</v>
      </c>
      <c r="D154" s="17">
        <f t="shared" si="95"/>
        <v>0</v>
      </c>
      <c r="E154" s="17">
        <f t="shared" si="95"/>
        <v>0</v>
      </c>
      <c r="F154" s="17">
        <v>0</v>
      </c>
      <c r="G154" s="17">
        <v>0</v>
      </c>
      <c r="H154" s="17">
        <v>0</v>
      </c>
      <c r="I154" s="17">
        <v>0</v>
      </c>
      <c r="J154" s="17">
        <v>0</v>
      </c>
      <c r="K154" s="55">
        <v>0</v>
      </c>
      <c r="L154" s="55">
        <v>0</v>
      </c>
      <c r="M154" s="55">
        <v>0</v>
      </c>
      <c r="N154" s="55">
        <v>0</v>
      </c>
      <c r="O154" s="55">
        <f t="shared" si="93"/>
        <v>0</v>
      </c>
    </row>
    <row r="155" spans="1:15" x14ac:dyDescent="0.25">
      <c r="A155" s="133"/>
      <c r="B155" s="16" t="s">
        <v>7</v>
      </c>
      <c r="C155" s="24">
        <f>D155+E155+F155</f>
        <v>28.5</v>
      </c>
      <c r="D155" s="19">
        <f>D160</f>
        <v>9.5</v>
      </c>
      <c r="E155" s="27">
        <f t="shared" ref="E155:J155" si="96">E160</f>
        <v>9.5</v>
      </c>
      <c r="F155" s="27">
        <f t="shared" si="96"/>
        <v>9.5</v>
      </c>
      <c r="G155" s="55">
        <f>H155+I155+J155</f>
        <v>19</v>
      </c>
      <c r="H155" s="27">
        <f t="shared" si="96"/>
        <v>9.5</v>
      </c>
      <c r="I155" s="27">
        <f t="shared" si="96"/>
        <v>9.5</v>
      </c>
      <c r="J155" s="27">
        <f t="shared" si="96"/>
        <v>0</v>
      </c>
      <c r="K155" s="55">
        <v>0</v>
      </c>
      <c r="L155" s="55">
        <v>0</v>
      </c>
      <c r="M155" s="55">
        <v>0</v>
      </c>
      <c r="N155" s="55">
        <v>0</v>
      </c>
      <c r="O155" s="55">
        <f t="shared" si="93"/>
        <v>47.5</v>
      </c>
    </row>
    <row r="156" spans="1:15" x14ac:dyDescent="0.25">
      <c r="A156" s="134"/>
      <c r="B156" s="16" t="s">
        <v>8</v>
      </c>
      <c r="C156" s="17">
        <v>0</v>
      </c>
      <c r="D156" s="17">
        <v>0</v>
      </c>
      <c r="E156" s="17">
        <v>0</v>
      </c>
      <c r="F156" s="17">
        <v>0</v>
      </c>
      <c r="G156" s="17">
        <v>0</v>
      </c>
      <c r="H156" s="17">
        <v>0</v>
      </c>
      <c r="I156" s="17">
        <v>0</v>
      </c>
      <c r="J156" s="17">
        <v>0</v>
      </c>
      <c r="K156" s="55">
        <v>0</v>
      </c>
      <c r="L156" s="55">
        <v>0</v>
      </c>
      <c r="M156" s="55">
        <v>0</v>
      </c>
      <c r="N156" s="55">
        <v>0</v>
      </c>
      <c r="O156" s="55">
        <f t="shared" si="93"/>
        <v>0</v>
      </c>
    </row>
    <row r="157" spans="1:15" x14ac:dyDescent="0.25">
      <c r="A157" s="118" t="s">
        <v>75</v>
      </c>
      <c r="B157" s="16" t="s">
        <v>5</v>
      </c>
      <c r="C157" s="26">
        <f>D157+E157+F157</f>
        <v>28.5</v>
      </c>
      <c r="D157" s="56">
        <f>D160</f>
        <v>9.5</v>
      </c>
      <c r="E157" s="56">
        <f>E160</f>
        <v>9.5</v>
      </c>
      <c r="F157" s="56">
        <f>F160</f>
        <v>9.5</v>
      </c>
      <c r="G157" s="26">
        <f>H157+I157+J157</f>
        <v>19</v>
      </c>
      <c r="H157" s="55">
        <f>H158+H159+H160+H161</f>
        <v>9.5</v>
      </c>
      <c r="I157" s="55">
        <f t="shared" ref="I157:J157" si="97">I158+I159+I160+I161</f>
        <v>9.5</v>
      </c>
      <c r="J157" s="55">
        <f t="shared" si="97"/>
        <v>0</v>
      </c>
      <c r="K157" s="55">
        <v>0</v>
      </c>
      <c r="L157" s="55">
        <v>0</v>
      </c>
      <c r="M157" s="55">
        <v>0</v>
      </c>
      <c r="N157" s="55">
        <v>0</v>
      </c>
      <c r="O157" s="55">
        <f t="shared" si="93"/>
        <v>47.5</v>
      </c>
    </row>
    <row r="158" spans="1:15" ht="30" x14ac:dyDescent="0.25">
      <c r="A158" s="119"/>
      <c r="B158" s="16" t="s">
        <v>6</v>
      </c>
      <c r="C158" s="13">
        <f t="shared" ref="C158:E159" si="98">D158+E158</f>
        <v>0</v>
      </c>
      <c r="D158" s="13">
        <f t="shared" si="98"/>
        <v>0</v>
      </c>
      <c r="E158" s="13">
        <f t="shared" si="98"/>
        <v>0</v>
      </c>
      <c r="F158" s="13">
        <v>0</v>
      </c>
      <c r="G158" s="13">
        <v>0</v>
      </c>
      <c r="H158" s="13">
        <v>0</v>
      </c>
      <c r="I158" s="13">
        <v>0</v>
      </c>
      <c r="J158" s="13">
        <v>0</v>
      </c>
      <c r="K158" s="58">
        <v>0</v>
      </c>
      <c r="L158" s="58">
        <v>0</v>
      </c>
      <c r="M158" s="58">
        <v>0</v>
      </c>
      <c r="N158" s="58">
        <v>0</v>
      </c>
      <c r="O158" s="55">
        <f t="shared" si="93"/>
        <v>0</v>
      </c>
    </row>
    <row r="159" spans="1:15" ht="30" x14ac:dyDescent="0.25">
      <c r="A159" s="119"/>
      <c r="B159" s="16" t="s">
        <v>14</v>
      </c>
      <c r="C159" s="13">
        <f t="shared" si="98"/>
        <v>0</v>
      </c>
      <c r="D159" s="13">
        <f t="shared" si="98"/>
        <v>0</v>
      </c>
      <c r="E159" s="13">
        <f t="shared" si="98"/>
        <v>0</v>
      </c>
      <c r="F159" s="13">
        <v>0</v>
      </c>
      <c r="G159" s="13">
        <v>0</v>
      </c>
      <c r="H159" s="13">
        <v>0</v>
      </c>
      <c r="I159" s="13">
        <v>0</v>
      </c>
      <c r="J159" s="13">
        <v>0</v>
      </c>
      <c r="K159" s="58">
        <v>0</v>
      </c>
      <c r="L159" s="58">
        <v>0</v>
      </c>
      <c r="M159" s="58">
        <v>0</v>
      </c>
      <c r="N159" s="58">
        <v>0</v>
      </c>
      <c r="O159" s="55">
        <f t="shared" si="93"/>
        <v>0</v>
      </c>
    </row>
    <row r="160" spans="1:15" x14ac:dyDescent="0.25">
      <c r="A160" s="119"/>
      <c r="B160" s="16" t="s">
        <v>7</v>
      </c>
      <c r="C160" s="25">
        <f>D160+E160+F160</f>
        <v>28.5</v>
      </c>
      <c r="D160" s="18">
        <v>9.5</v>
      </c>
      <c r="E160" s="18">
        <v>9.5</v>
      </c>
      <c r="F160" s="23">
        <v>9.5</v>
      </c>
      <c r="G160" s="25">
        <f>H160+I160+J160</f>
        <v>19</v>
      </c>
      <c r="H160" s="25">
        <v>9.5</v>
      </c>
      <c r="I160" s="25">
        <v>9.5</v>
      </c>
      <c r="J160" s="25">
        <v>0</v>
      </c>
      <c r="K160" s="58">
        <v>0</v>
      </c>
      <c r="L160" s="58">
        <v>0</v>
      </c>
      <c r="M160" s="58">
        <v>0</v>
      </c>
      <c r="N160" s="58">
        <v>0</v>
      </c>
      <c r="O160" s="55">
        <f t="shared" si="93"/>
        <v>47.5</v>
      </c>
    </row>
    <row r="161" spans="1:15" x14ac:dyDescent="0.25">
      <c r="A161" s="120"/>
      <c r="B161" s="16" t="s">
        <v>8</v>
      </c>
      <c r="C161" s="13">
        <v>0</v>
      </c>
      <c r="D161" s="13">
        <v>0</v>
      </c>
      <c r="E161" s="13">
        <v>0</v>
      </c>
      <c r="F161" s="13">
        <v>0</v>
      </c>
      <c r="G161" s="13">
        <v>0</v>
      </c>
      <c r="H161" s="13">
        <v>0</v>
      </c>
      <c r="I161" s="13">
        <v>0</v>
      </c>
      <c r="J161" s="13">
        <v>0</v>
      </c>
      <c r="K161" s="58">
        <v>0</v>
      </c>
      <c r="L161" s="58">
        <v>0</v>
      </c>
      <c r="M161" s="58">
        <v>0</v>
      </c>
      <c r="N161" s="58">
        <v>0</v>
      </c>
      <c r="O161" s="55">
        <f t="shared" si="93"/>
        <v>0</v>
      </c>
    </row>
    <row r="162" spans="1:15" x14ac:dyDescent="0.25">
      <c r="A162" s="40" t="s">
        <v>31</v>
      </c>
      <c r="B162" s="16" t="s">
        <v>5</v>
      </c>
      <c r="C162" s="26">
        <f>SUM(C163:C166)</f>
        <v>1446.6000000000001</v>
      </c>
      <c r="D162" s="26">
        <f>D165</f>
        <v>258.8</v>
      </c>
      <c r="E162" s="26">
        <f>E165</f>
        <v>258.8</v>
      </c>
      <c r="F162" s="26">
        <f>F165</f>
        <v>258.8</v>
      </c>
      <c r="G162" s="26">
        <f>H162+I162+J162</f>
        <v>964.40000000000009</v>
      </c>
      <c r="H162" s="26">
        <f>H163+H164+H165+H166</f>
        <v>482.20000000000005</v>
      </c>
      <c r="I162" s="26">
        <f t="shared" ref="I162" si="99">I163+I164+I165+I166</f>
        <v>482.20000000000005</v>
      </c>
      <c r="J162" s="26">
        <f t="shared" ref="J162" si="100">J163+J164+J165+J166</f>
        <v>0</v>
      </c>
      <c r="K162" s="51">
        <f>L162+M162+N162</f>
        <v>0</v>
      </c>
      <c r="L162" s="51">
        <f>SUM(L163:L167)</f>
        <v>0</v>
      </c>
      <c r="M162" s="55">
        <f t="shared" ref="M162:N162" si="101">SUM(M163:M167)</f>
        <v>0</v>
      </c>
      <c r="N162" s="55">
        <f t="shared" si="101"/>
        <v>0</v>
      </c>
      <c r="O162" s="28">
        <f>C162+G162+K162</f>
        <v>2411</v>
      </c>
    </row>
    <row r="163" spans="1:15" ht="30" x14ac:dyDescent="0.25">
      <c r="A163" s="109" t="s">
        <v>32</v>
      </c>
      <c r="B163" s="16" t="s">
        <v>6</v>
      </c>
      <c r="C163" s="26">
        <f>D163+E163+F163</f>
        <v>0</v>
      </c>
      <c r="D163" s="26">
        <f>D168</f>
        <v>0</v>
      </c>
      <c r="E163" s="43">
        <f t="shared" ref="E163:J163" si="102">E168</f>
        <v>0</v>
      </c>
      <c r="F163" s="43">
        <f t="shared" si="102"/>
        <v>0</v>
      </c>
      <c r="G163" s="43">
        <f>H163+I163+J163</f>
        <v>0</v>
      </c>
      <c r="H163" s="43">
        <f t="shared" si="102"/>
        <v>0</v>
      </c>
      <c r="I163" s="43">
        <f t="shared" si="102"/>
        <v>0</v>
      </c>
      <c r="J163" s="43">
        <f t="shared" si="102"/>
        <v>0</v>
      </c>
      <c r="K163" s="55">
        <f t="shared" ref="K163:K166" si="103">L163+M163+N163</f>
        <v>0</v>
      </c>
      <c r="L163" s="58">
        <v>0</v>
      </c>
      <c r="M163" s="58">
        <v>0</v>
      </c>
      <c r="N163" s="58">
        <v>0</v>
      </c>
      <c r="O163" s="57">
        <f t="shared" ref="O163:O171" si="104">C163+G163+K163</f>
        <v>0</v>
      </c>
    </row>
    <row r="164" spans="1:15" ht="30" x14ac:dyDescent="0.25">
      <c r="A164" s="110"/>
      <c r="B164" s="16" t="s">
        <v>14</v>
      </c>
      <c r="C164" s="26">
        <f>D164+E164+F164</f>
        <v>670.2</v>
      </c>
      <c r="D164" s="26">
        <f>D169</f>
        <v>223.4</v>
      </c>
      <c r="E164" s="43">
        <f t="shared" ref="E164:J164" si="105">E169</f>
        <v>223.4</v>
      </c>
      <c r="F164" s="43">
        <f t="shared" si="105"/>
        <v>223.4</v>
      </c>
      <c r="G164" s="55">
        <f t="shared" ref="G164:G167" si="106">H164+I164+J164</f>
        <v>446.8</v>
      </c>
      <c r="H164" s="43">
        <f t="shared" si="105"/>
        <v>223.4</v>
      </c>
      <c r="I164" s="43">
        <f t="shared" si="105"/>
        <v>223.4</v>
      </c>
      <c r="J164" s="43">
        <f t="shared" si="105"/>
        <v>0</v>
      </c>
      <c r="K164" s="55">
        <f t="shared" si="103"/>
        <v>0</v>
      </c>
      <c r="L164" s="58">
        <v>0</v>
      </c>
      <c r="M164" s="58">
        <v>0</v>
      </c>
      <c r="N164" s="58">
        <v>0</v>
      </c>
      <c r="O164" s="57">
        <f t="shared" si="104"/>
        <v>1117</v>
      </c>
    </row>
    <row r="165" spans="1:15" x14ac:dyDescent="0.25">
      <c r="A165" s="110"/>
      <c r="B165" s="16" t="s">
        <v>7</v>
      </c>
      <c r="C165" s="26">
        <f>D165+E165+F165</f>
        <v>776.40000000000009</v>
      </c>
      <c r="D165" s="26">
        <f>D170</f>
        <v>258.8</v>
      </c>
      <c r="E165" s="43">
        <f t="shared" ref="E165:J165" si="107">E170</f>
        <v>258.8</v>
      </c>
      <c r="F165" s="43">
        <f t="shared" si="107"/>
        <v>258.8</v>
      </c>
      <c r="G165" s="55">
        <f t="shared" si="106"/>
        <v>517.6</v>
      </c>
      <c r="H165" s="43">
        <f t="shared" si="107"/>
        <v>258.8</v>
      </c>
      <c r="I165" s="43">
        <f t="shared" si="107"/>
        <v>258.8</v>
      </c>
      <c r="J165" s="43">
        <f t="shared" si="107"/>
        <v>0</v>
      </c>
      <c r="K165" s="55">
        <f t="shared" si="103"/>
        <v>0</v>
      </c>
      <c r="L165" s="58">
        <v>0</v>
      </c>
      <c r="M165" s="58">
        <v>0</v>
      </c>
      <c r="N165" s="58">
        <v>0</v>
      </c>
      <c r="O165" s="57">
        <f t="shared" si="104"/>
        <v>1294</v>
      </c>
    </row>
    <row r="166" spans="1:15" x14ac:dyDescent="0.25">
      <c r="A166" s="111"/>
      <c r="B166" s="16" t="s">
        <v>8</v>
      </c>
      <c r="C166" s="26">
        <v>0</v>
      </c>
      <c r="D166" s="26">
        <v>0</v>
      </c>
      <c r="E166" s="26">
        <v>0</v>
      </c>
      <c r="F166" s="26">
        <v>0</v>
      </c>
      <c r="G166" s="55">
        <f t="shared" si="106"/>
        <v>0</v>
      </c>
      <c r="H166" s="26">
        <v>0</v>
      </c>
      <c r="I166" s="26">
        <v>0</v>
      </c>
      <c r="J166" s="26">
        <v>0</v>
      </c>
      <c r="K166" s="55">
        <f t="shared" si="103"/>
        <v>0</v>
      </c>
      <c r="L166" s="58">
        <v>0</v>
      </c>
      <c r="M166" s="58">
        <v>0</v>
      </c>
      <c r="N166" s="58">
        <v>0</v>
      </c>
      <c r="O166" s="57">
        <f t="shared" si="104"/>
        <v>0</v>
      </c>
    </row>
    <row r="167" spans="1:15" x14ac:dyDescent="0.25">
      <c r="A167" s="118" t="s">
        <v>76</v>
      </c>
      <c r="B167" s="16" t="s">
        <v>5</v>
      </c>
      <c r="C167" s="55">
        <f>D167+E167+F167</f>
        <v>1446.6000000000001</v>
      </c>
      <c r="D167" s="55">
        <f>SUM(D168:D171)</f>
        <v>482.20000000000005</v>
      </c>
      <c r="E167" s="55">
        <f>SUM(E168:E171)</f>
        <v>482.20000000000005</v>
      </c>
      <c r="F167" s="55">
        <f>SUM(F168:F170)</f>
        <v>482.20000000000005</v>
      </c>
      <c r="G167" s="55">
        <f t="shared" si="106"/>
        <v>964.40000000000009</v>
      </c>
      <c r="H167" s="55">
        <f>H168+H169+H170+H171</f>
        <v>482.20000000000005</v>
      </c>
      <c r="I167" s="55">
        <f t="shared" ref="I167:J167" si="108">I168+I169+I170+I171</f>
        <v>482.20000000000005</v>
      </c>
      <c r="J167" s="55">
        <f t="shared" si="108"/>
        <v>0</v>
      </c>
      <c r="K167" s="55">
        <v>0</v>
      </c>
      <c r="L167" s="55">
        <v>0</v>
      </c>
      <c r="M167" s="55">
        <v>0</v>
      </c>
      <c r="N167" s="55">
        <v>0</v>
      </c>
      <c r="O167" s="57">
        <f t="shared" si="104"/>
        <v>2411</v>
      </c>
    </row>
    <row r="168" spans="1:15" ht="30" x14ac:dyDescent="0.25">
      <c r="A168" s="119"/>
      <c r="B168" s="16" t="s">
        <v>6</v>
      </c>
      <c r="C168" s="55">
        <f>D168+E168+F168</f>
        <v>0</v>
      </c>
      <c r="D168" s="13">
        <v>0</v>
      </c>
      <c r="E168" s="13">
        <v>0</v>
      </c>
      <c r="F168" s="13">
        <v>0</v>
      </c>
      <c r="G168" s="55">
        <v>0</v>
      </c>
      <c r="H168" s="13">
        <v>0</v>
      </c>
      <c r="I168" s="13">
        <v>0</v>
      </c>
      <c r="J168" s="13">
        <v>0</v>
      </c>
      <c r="K168" s="55">
        <v>0</v>
      </c>
      <c r="L168" s="58">
        <v>0</v>
      </c>
      <c r="M168" s="58">
        <v>0</v>
      </c>
      <c r="N168" s="58">
        <v>0</v>
      </c>
      <c r="O168" s="57">
        <f t="shared" si="104"/>
        <v>0</v>
      </c>
    </row>
    <row r="169" spans="1:15" ht="30" x14ac:dyDescent="0.25">
      <c r="A169" s="119"/>
      <c r="B169" s="16" t="s">
        <v>14</v>
      </c>
      <c r="C169" s="55">
        <f t="shared" ref="C169:C171" si="109">D169+E169+F169</f>
        <v>670.2</v>
      </c>
      <c r="D169" s="13">
        <v>223.4</v>
      </c>
      <c r="E169" s="13">
        <v>223.4</v>
      </c>
      <c r="F169" s="13">
        <v>223.4</v>
      </c>
      <c r="G169" s="55">
        <f>H169+I169+J169</f>
        <v>446.8</v>
      </c>
      <c r="H169" s="58">
        <v>223.4</v>
      </c>
      <c r="I169" s="58">
        <v>223.4</v>
      </c>
      <c r="J169" s="13">
        <v>0</v>
      </c>
      <c r="K169" s="55">
        <v>0</v>
      </c>
      <c r="L169" s="58">
        <v>0</v>
      </c>
      <c r="M169" s="58">
        <v>0</v>
      </c>
      <c r="N169" s="58">
        <v>0</v>
      </c>
      <c r="O169" s="57">
        <f t="shared" si="104"/>
        <v>1117</v>
      </c>
    </row>
    <row r="170" spans="1:15" x14ac:dyDescent="0.25">
      <c r="A170" s="119"/>
      <c r="B170" s="16" t="s">
        <v>7</v>
      </c>
      <c r="C170" s="55">
        <f t="shared" si="109"/>
        <v>776.40000000000009</v>
      </c>
      <c r="D170" s="25">
        <v>258.8</v>
      </c>
      <c r="E170" s="25">
        <v>258.8</v>
      </c>
      <c r="F170" s="13">
        <v>258.8</v>
      </c>
      <c r="G170" s="55">
        <f t="shared" ref="G170:G171" si="110">H170+I170+J170</f>
        <v>517.6</v>
      </c>
      <c r="H170" s="58">
        <v>258.8</v>
      </c>
      <c r="I170" s="58">
        <v>258.8</v>
      </c>
      <c r="J170" s="13">
        <v>0</v>
      </c>
      <c r="K170" s="55">
        <v>0</v>
      </c>
      <c r="L170" s="58">
        <v>0</v>
      </c>
      <c r="M170" s="58">
        <v>0</v>
      </c>
      <c r="N170" s="58">
        <v>0</v>
      </c>
      <c r="O170" s="57">
        <f t="shared" si="104"/>
        <v>1294</v>
      </c>
    </row>
    <row r="171" spans="1:15" x14ac:dyDescent="0.25">
      <c r="A171" s="120"/>
      <c r="B171" s="16" t="s">
        <v>8</v>
      </c>
      <c r="C171" s="55">
        <f t="shared" si="109"/>
        <v>0</v>
      </c>
      <c r="D171" s="13">
        <v>0</v>
      </c>
      <c r="E171" s="13">
        <v>0</v>
      </c>
      <c r="F171" s="13">
        <v>0</v>
      </c>
      <c r="G171" s="55">
        <f t="shared" si="110"/>
        <v>0</v>
      </c>
      <c r="H171" s="13">
        <v>0</v>
      </c>
      <c r="I171" s="13">
        <v>0</v>
      </c>
      <c r="J171" s="13">
        <v>0</v>
      </c>
      <c r="K171" s="55">
        <v>0</v>
      </c>
      <c r="L171" s="58">
        <v>0</v>
      </c>
      <c r="M171" s="58">
        <v>0</v>
      </c>
      <c r="N171" s="58">
        <v>0</v>
      </c>
      <c r="O171" s="57">
        <f t="shared" si="104"/>
        <v>0</v>
      </c>
    </row>
    <row r="172" spans="1:15" x14ac:dyDescent="0.25">
      <c r="A172" s="39" t="s">
        <v>33</v>
      </c>
      <c r="B172" s="16" t="s">
        <v>5</v>
      </c>
      <c r="C172" s="17">
        <f>SUM(C173:C177)</f>
        <v>98719.8</v>
      </c>
      <c r="D172" s="55">
        <f t="shared" ref="D172:O172" si="111">SUM(D173:D177)</f>
        <v>0</v>
      </c>
      <c r="E172" s="55">
        <f t="shared" si="111"/>
        <v>39103.9</v>
      </c>
      <c r="F172" s="55">
        <f t="shared" si="111"/>
        <v>59615.9</v>
      </c>
      <c r="G172" s="55">
        <f t="shared" si="111"/>
        <v>0</v>
      </c>
      <c r="H172" s="55">
        <f t="shared" si="111"/>
        <v>0</v>
      </c>
      <c r="I172" s="55">
        <f t="shared" si="111"/>
        <v>0</v>
      </c>
      <c r="J172" s="55">
        <f t="shared" si="111"/>
        <v>0</v>
      </c>
      <c r="K172" s="55">
        <f t="shared" si="111"/>
        <v>0</v>
      </c>
      <c r="L172" s="55">
        <f t="shared" si="111"/>
        <v>0</v>
      </c>
      <c r="M172" s="55">
        <f t="shared" si="111"/>
        <v>0</v>
      </c>
      <c r="N172" s="55">
        <f t="shared" si="111"/>
        <v>0</v>
      </c>
      <c r="O172" s="55">
        <f t="shared" si="111"/>
        <v>98719.8</v>
      </c>
    </row>
    <row r="173" spans="1:15" ht="30" x14ac:dyDescent="0.25">
      <c r="A173" s="119" t="s">
        <v>54</v>
      </c>
      <c r="B173" s="16" t="s">
        <v>6</v>
      </c>
      <c r="C173" s="17">
        <f>D173+E173+F173</f>
        <v>78896.800000000003</v>
      </c>
      <c r="D173" s="58">
        <f>D179</f>
        <v>0</v>
      </c>
      <c r="E173" s="58">
        <f t="shared" ref="E173:F173" si="112">E179</f>
        <v>31251.8</v>
      </c>
      <c r="F173" s="58">
        <f t="shared" si="112"/>
        <v>47645</v>
      </c>
      <c r="G173" s="55">
        <v>0</v>
      </c>
      <c r="H173" s="13">
        <v>0</v>
      </c>
      <c r="I173" s="13">
        <v>0</v>
      </c>
      <c r="J173" s="13">
        <v>0</v>
      </c>
      <c r="K173" s="55">
        <f>L173+M173+N173</f>
        <v>0</v>
      </c>
      <c r="L173" s="58">
        <v>0</v>
      </c>
      <c r="M173" s="58">
        <v>0</v>
      </c>
      <c r="N173" s="58">
        <v>0</v>
      </c>
      <c r="O173" s="17">
        <f>C173+G173+K173</f>
        <v>78896.800000000003</v>
      </c>
    </row>
    <row r="174" spans="1:15" ht="30" x14ac:dyDescent="0.25">
      <c r="A174" s="133"/>
      <c r="B174" s="16" t="s">
        <v>14</v>
      </c>
      <c r="C174" s="17">
        <f>D174+E174+F174</f>
        <v>19724.3</v>
      </c>
      <c r="D174" s="58">
        <f>D180</f>
        <v>0</v>
      </c>
      <c r="E174" s="58">
        <f t="shared" ref="E174:F174" si="113">E180</f>
        <v>7813</v>
      </c>
      <c r="F174" s="58">
        <f t="shared" si="113"/>
        <v>11911.3</v>
      </c>
      <c r="G174" s="55">
        <v>0</v>
      </c>
      <c r="H174" s="13">
        <v>0</v>
      </c>
      <c r="I174" s="13">
        <v>0</v>
      </c>
      <c r="J174" s="13">
        <v>0</v>
      </c>
      <c r="K174" s="55">
        <f>L174+M174+N174</f>
        <v>0</v>
      </c>
      <c r="L174" s="58">
        <v>0</v>
      </c>
      <c r="M174" s="58">
        <v>0</v>
      </c>
      <c r="N174" s="58">
        <v>0</v>
      </c>
      <c r="O174" s="17">
        <f>C174+G174+K174</f>
        <v>19724.3</v>
      </c>
    </row>
    <row r="175" spans="1:15" x14ac:dyDescent="0.25">
      <c r="A175" s="133"/>
      <c r="B175" s="16" t="s">
        <v>7</v>
      </c>
      <c r="C175" s="55">
        <f>D175+E175+F175</f>
        <v>98.7</v>
      </c>
      <c r="D175" s="58">
        <f>D181</f>
        <v>0</v>
      </c>
      <c r="E175" s="58">
        <f t="shared" ref="E175:F175" si="114">E181</f>
        <v>39.1</v>
      </c>
      <c r="F175" s="58">
        <f t="shared" si="114"/>
        <v>59.6</v>
      </c>
      <c r="G175" s="55">
        <v>0</v>
      </c>
      <c r="H175" s="13">
        <v>0</v>
      </c>
      <c r="I175" s="13">
        <v>0</v>
      </c>
      <c r="J175" s="13">
        <v>0</v>
      </c>
      <c r="K175" s="55">
        <f>L175+M175+N175</f>
        <v>0</v>
      </c>
      <c r="L175" s="58">
        <v>0</v>
      </c>
      <c r="M175" s="58">
        <v>0</v>
      </c>
      <c r="N175" s="58">
        <v>0</v>
      </c>
      <c r="O175" s="20">
        <f>C175+G175+K175</f>
        <v>98.7</v>
      </c>
    </row>
    <row r="176" spans="1:15" x14ac:dyDescent="0.25">
      <c r="A176" s="133"/>
      <c r="B176" s="112" t="s">
        <v>8</v>
      </c>
      <c r="C176" s="114">
        <f>D176+E176+F176</f>
        <v>0</v>
      </c>
      <c r="D176" s="117">
        <f>D182</f>
        <v>0</v>
      </c>
      <c r="E176" s="117">
        <f t="shared" ref="E176:F176" si="115">E182</f>
        <v>0</v>
      </c>
      <c r="F176" s="117">
        <f t="shared" si="115"/>
        <v>0</v>
      </c>
      <c r="G176" s="84">
        <v>0</v>
      </c>
      <c r="H176" s="86">
        <v>0</v>
      </c>
      <c r="I176" s="86">
        <v>0</v>
      </c>
      <c r="J176" s="86">
        <v>0</v>
      </c>
      <c r="K176" s="84">
        <f>L176+M176+N176</f>
        <v>0</v>
      </c>
      <c r="L176" s="86">
        <v>0</v>
      </c>
      <c r="M176" s="86">
        <v>0</v>
      </c>
      <c r="N176" s="86">
        <v>0</v>
      </c>
      <c r="O176" s="114">
        <f>C176+G176+K176</f>
        <v>0</v>
      </c>
    </row>
    <row r="177" spans="1:15" x14ac:dyDescent="0.25">
      <c r="A177" s="134"/>
      <c r="B177" s="112"/>
      <c r="C177" s="114"/>
      <c r="D177" s="117"/>
      <c r="E177" s="117"/>
      <c r="F177" s="117"/>
      <c r="G177" s="85"/>
      <c r="H177" s="87"/>
      <c r="I177" s="87"/>
      <c r="J177" s="87"/>
      <c r="K177" s="85"/>
      <c r="L177" s="87"/>
      <c r="M177" s="87"/>
      <c r="N177" s="87"/>
      <c r="O177" s="97"/>
    </row>
    <row r="178" spans="1:15" x14ac:dyDescent="0.25">
      <c r="A178" s="118" t="s">
        <v>94</v>
      </c>
      <c r="B178" s="16" t="s">
        <v>5</v>
      </c>
      <c r="C178" s="55">
        <f>D178+E178+F178</f>
        <v>98719.8</v>
      </c>
      <c r="D178" s="55">
        <f>SUM(D179:D181)</f>
        <v>0</v>
      </c>
      <c r="E178" s="56">
        <f t="shared" ref="E178:J178" si="116">SUM(E179:E181)</f>
        <v>39103.9</v>
      </c>
      <c r="F178" s="56">
        <f t="shared" si="116"/>
        <v>59615.9</v>
      </c>
      <c r="G178" s="55">
        <f>H178+I178+J178</f>
        <v>0</v>
      </c>
      <c r="H178" s="55">
        <f t="shared" si="116"/>
        <v>0</v>
      </c>
      <c r="I178" s="55">
        <f t="shared" si="116"/>
        <v>0</v>
      </c>
      <c r="J178" s="55">
        <f t="shared" si="116"/>
        <v>0</v>
      </c>
      <c r="K178" s="55">
        <f>L178+M178+N178</f>
        <v>0</v>
      </c>
      <c r="L178" s="55">
        <v>0</v>
      </c>
      <c r="M178" s="55">
        <v>0</v>
      </c>
      <c r="N178" s="55">
        <v>0</v>
      </c>
      <c r="O178" s="48">
        <f t="shared" ref="O178:O202" si="117">C178+G178+K178</f>
        <v>98719.8</v>
      </c>
    </row>
    <row r="179" spans="1:15" ht="30" x14ac:dyDescent="0.25">
      <c r="A179" s="119"/>
      <c r="B179" s="16" t="s">
        <v>6</v>
      </c>
      <c r="C179" s="55">
        <f>D179+E179+F179</f>
        <v>78896.800000000003</v>
      </c>
      <c r="D179" s="47">
        <v>0</v>
      </c>
      <c r="E179" s="18">
        <v>31251.8</v>
      </c>
      <c r="F179" s="47">
        <v>47645</v>
      </c>
      <c r="G179" s="55">
        <f t="shared" ref="G179:G182" si="118">H179+I179+J179</f>
        <v>0</v>
      </c>
      <c r="H179" s="58">
        <v>0</v>
      </c>
      <c r="I179" s="47">
        <v>0</v>
      </c>
      <c r="J179" s="47">
        <v>0</v>
      </c>
      <c r="K179" s="55">
        <f t="shared" ref="K179:K182" si="119">L179+M179+N179</f>
        <v>0</v>
      </c>
      <c r="L179" s="58">
        <v>0</v>
      </c>
      <c r="M179" s="58">
        <v>0</v>
      </c>
      <c r="N179" s="58">
        <v>0</v>
      </c>
      <c r="O179" s="48">
        <f t="shared" si="117"/>
        <v>78896.800000000003</v>
      </c>
    </row>
    <row r="180" spans="1:15" ht="30" x14ac:dyDescent="0.25">
      <c r="A180" s="119"/>
      <c r="B180" s="16" t="s">
        <v>14</v>
      </c>
      <c r="C180" s="55">
        <f t="shared" ref="C180:C181" si="120">D180+E180+F180</f>
        <v>19724.3</v>
      </c>
      <c r="D180" s="13">
        <v>0</v>
      </c>
      <c r="E180" s="13">
        <v>7813</v>
      </c>
      <c r="F180" s="13">
        <v>11911.3</v>
      </c>
      <c r="G180" s="55">
        <f t="shared" si="118"/>
        <v>0</v>
      </c>
      <c r="H180" s="13">
        <v>0</v>
      </c>
      <c r="I180" s="13">
        <v>0</v>
      </c>
      <c r="J180" s="13">
        <v>0</v>
      </c>
      <c r="K180" s="55">
        <f t="shared" si="119"/>
        <v>0</v>
      </c>
      <c r="L180" s="58">
        <v>0</v>
      </c>
      <c r="M180" s="58">
        <v>0</v>
      </c>
      <c r="N180" s="58">
        <v>0</v>
      </c>
      <c r="O180" s="48">
        <f t="shared" si="117"/>
        <v>19724.3</v>
      </c>
    </row>
    <row r="181" spans="1:15" x14ac:dyDescent="0.25">
      <c r="A181" s="119"/>
      <c r="B181" s="16" t="s">
        <v>7</v>
      </c>
      <c r="C181" s="55">
        <f t="shared" si="120"/>
        <v>98.7</v>
      </c>
      <c r="D181" s="13">
        <v>0</v>
      </c>
      <c r="E181" s="13">
        <v>39.1</v>
      </c>
      <c r="F181" s="13">
        <v>59.6</v>
      </c>
      <c r="G181" s="55">
        <f t="shared" si="118"/>
        <v>0</v>
      </c>
      <c r="H181" s="13">
        <v>0</v>
      </c>
      <c r="I181" s="13">
        <v>0</v>
      </c>
      <c r="J181" s="13">
        <v>0</v>
      </c>
      <c r="K181" s="55">
        <f t="shared" si="119"/>
        <v>0</v>
      </c>
      <c r="L181" s="58">
        <v>0</v>
      </c>
      <c r="M181" s="58">
        <v>0</v>
      </c>
      <c r="N181" s="58">
        <v>0</v>
      </c>
      <c r="O181" s="48">
        <f t="shared" si="117"/>
        <v>98.7</v>
      </c>
    </row>
    <row r="182" spans="1:15" x14ac:dyDescent="0.25">
      <c r="A182" s="120"/>
      <c r="B182" s="16" t="s">
        <v>8</v>
      </c>
      <c r="C182" s="55">
        <f t="shared" ref="C182" si="121">D182+E182+F182</f>
        <v>0</v>
      </c>
      <c r="D182" s="13">
        <v>0</v>
      </c>
      <c r="E182" s="13">
        <v>0</v>
      </c>
      <c r="F182" s="13">
        <v>0</v>
      </c>
      <c r="G182" s="55">
        <f t="shared" si="118"/>
        <v>0</v>
      </c>
      <c r="H182" s="13">
        <v>0</v>
      </c>
      <c r="I182" s="13">
        <v>0</v>
      </c>
      <c r="J182" s="13">
        <v>0</v>
      </c>
      <c r="K182" s="55">
        <f t="shared" si="119"/>
        <v>0</v>
      </c>
      <c r="L182" s="58">
        <v>0</v>
      </c>
      <c r="M182" s="58">
        <v>0</v>
      </c>
      <c r="N182" s="58">
        <v>0</v>
      </c>
      <c r="O182" s="48">
        <f t="shared" si="117"/>
        <v>0</v>
      </c>
    </row>
    <row r="183" spans="1:15" x14ac:dyDescent="0.25">
      <c r="A183" s="7" t="s">
        <v>34</v>
      </c>
      <c r="B183" s="16" t="s">
        <v>5</v>
      </c>
      <c r="C183" s="26">
        <f>SUM(C184:C187)</f>
        <v>72384</v>
      </c>
      <c r="D183" s="55">
        <f>D184+D185+D186+D187</f>
        <v>0</v>
      </c>
      <c r="E183" s="55">
        <v>0</v>
      </c>
      <c r="F183" s="55">
        <f>SUM(F184:F187)</f>
        <v>72384</v>
      </c>
      <c r="G183" s="55">
        <v>0</v>
      </c>
      <c r="H183" s="55">
        <v>0</v>
      </c>
      <c r="I183" s="55">
        <v>0</v>
      </c>
      <c r="J183" s="55">
        <v>0</v>
      </c>
      <c r="K183" s="55">
        <v>0</v>
      </c>
      <c r="L183" s="55">
        <v>0</v>
      </c>
      <c r="M183" s="55">
        <v>0</v>
      </c>
      <c r="N183" s="55">
        <v>0</v>
      </c>
      <c r="O183" s="17">
        <f t="shared" si="117"/>
        <v>72384</v>
      </c>
    </row>
    <row r="184" spans="1:15" ht="30" x14ac:dyDescent="0.25">
      <c r="A184" s="135" t="s">
        <v>106</v>
      </c>
      <c r="B184" s="16" t="s">
        <v>6</v>
      </c>
      <c r="C184" s="55">
        <f>D184+E184+F184</f>
        <v>72384</v>
      </c>
      <c r="D184" s="13">
        <v>0</v>
      </c>
      <c r="E184" s="13">
        <v>0</v>
      </c>
      <c r="F184" s="13">
        <v>72384</v>
      </c>
      <c r="G184" s="55">
        <v>0</v>
      </c>
      <c r="H184" s="13">
        <v>0</v>
      </c>
      <c r="I184" s="13">
        <v>0</v>
      </c>
      <c r="J184" s="13">
        <v>0</v>
      </c>
      <c r="K184" s="55">
        <v>0</v>
      </c>
      <c r="L184" s="58">
        <v>0</v>
      </c>
      <c r="M184" s="58">
        <v>0</v>
      </c>
      <c r="N184" s="58">
        <v>0</v>
      </c>
      <c r="O184" s="17">
        <f t="shared" si="117"/>
        <v>72384</v>
      </c>
    </row>
    <row r="185" spans="1:15" ht="30" x14ac:dyDescent="0.25">
      <c r="A185" s="135"/>
      <c r="B185" s="16" t="s">
        <v>14</v>
      </c>
      <c r="C185" s="55">
        <f>D185+E185+F185</f>
        <v>0</v>
      </c>
      <c r="D185" s="13">
        <v>0</v>
      </c>
      <c r="E185" s="13">
        <v>0</v>
      </c>
      <c r="F185" s="13">
        <v>0</v>
      </c>
      <c r="G185" s="55">
        <v>0</v>
      </c>
      <c r="H185" s="13">
        <v>0</v>
      </c>
      <c r="I185" s="13">
        <v>0</v>
      </c>
      <c r="J185" s="13">
        <v>0</v>
      </c>
      <c r="K185" s="55">
        <v>0</v>
      </c>
      <c r="L185" s="58">
        <v>0</v>
      </c>
      <c r="M185" s="58">
        <v>0</v>
      </c>
      <c r="N185" s="58">
        <v>0</v>
      </c>
      <c r="O185" s="17">
        <f t="shared" si="117"/>
        <v>0</v>
      </c>
    </row>
    <row r="186" spans="1:15" x14ac:dyDescent="0.25">
      <c r="A186" s="135"/>
      <c r="B186" s="16" t="s">
        <v>7</v>
      </c>
      <c r="C186" s="55">
        <f>D186+E186+F186</f>
        <v>0</v>
      </c>
      <c r="D186" s="18">
        <v>0</v>
      </c>
      <c r="E186" s="13">
        <v>0</v>
      </c>
      <c r="F186" s="13">
        <v>0</v>
      </c>
      <c r="G186" s="55">
        <v>0</v>
      </c>
      <c r="H186" s="13">
        <v>0</v>
      </c>
      <c r="I186" s="13">
        <v>0</v>
      </c>
      <c r="J186" s="13">
        <v>0</v>
      </c>
      <c r="K186" s="55">
        <v>0</v>
      </c>
      <c r="L186" s="58">
        <v>0</v>
      </c>
      <c r="M186" s="58">
        <v>0</v>
      </c>
      <c r="N186" s="58">
        <v>0</v>
      </c>
      <c r="O186" s="55">
        <f t="shared" si="117"/>
        <v>0</v>
      </c>
    </row>
    <row r="187" spans="1:15" x14ac:dyDescent="0.25">
      <c r="A187" s="136"/>
      <c r="B187" s="16" t="s">
        <v>8</v>
      </c>
      <c r="C187" s="55">
        <f>D187+E187+F187</f>
        <v>0</v>
      </c>
      <c r="D187" s="13">
        <v>0</v>
      </c>
      <c r="E187" s="13">
        <v>0</v>
      </c>
      <c r="F187" s="13">
        <v>0</v>
      </c>
      <c r="G187" s="55">
        <v>0</v>
      </c>
      <c r="H187" s="13">
        <v>0</v>
      </c>
      <c r="I187" s="13">
        <v>0</v>
      </c>
      <c r="J187" s="13">
        <v>0</v>
      </c>
      <c r="K187" s="55">
        <v>0</v>
      </c>
      <c r="L187" s="58">
        <v>0</v>
      </c>
      <c r="M187" s="58">
        <v>0</v>
      </c>
      <c r="N187" s="58">
        <v>0</v>
      </c>
      <c r="O187" s="17">
        <f t="shared" si="117"/>
        <v>0</v>
      </c>
    </row>
    <row r="188" spans="1:15" x14ac:dyDescent="0.25">
      <c r="A188" s="137" t="s">
        <v>107</v>
      </c>
      <c r="B188" s="60" t="s">
        <v>5</v>
      </c>
      <c r="C188" s="61">
        <v>0</v>
      </c>
      <c r="D188" s="61">
        <v>0</v>
      </c>
      <c r="E188" s="61">
        <v>0</v>
      </c>
      <c r="F188" s="61">
        <v>0</v>
      </c>
      <c r="G188" s="59">
        <f>H188+I188+J188</f>
        <v>30000</v>
      </c>
      <c r="H188" s="61">
        <v>0</v>
      </c>
      <c r="I188" s="61">
        <f>SUM(I189:I192)</f>
        <v>30000</v>
      </c>
      <c r="J188" s="61">
        <f t="shared" ref="J188:N188" si="122">SUM(J189:J192)</f>
        <v>0</v>
      </c>
      <c r="K188" s="59">
        <f t="shared" si="122"/>
        <v>0</v>
      </c>
      <c r="L188" s="61">
        <f t="shared" si="122"/>
        <v>0</v>
      </c>
      <c r="M188" s="61">
        <f t="shared" si="122"/>
        <v>0</v>
      </c>
      <c r="N188" s="61">
        <f t="shared" si="122"/>
        <v>0</v>
      </c>
      <c r="O188" s="59">
        <f t="shared" si="117"/>
        <v>30000</v>
      </c>
    </row>
    <row r="189" spans="1:15" ht="30" x14ac:dyDescent="0.25">
      <c r="A189" s="135"/>
      <c r="B189" s="60" t="s">
        <v>6</v>
      </c>
      <c r="C189" s="59">
        <v>0</v>
      </c>
      <c r="D189" s="61">
        <v>0</v>
      </c>
      <c r="E189" s="61">
        <v>0</v>
      </c>
      <c r="F189" s="61">
        <v>0</v>
      </c>
      <c r="G189" s="59">
        <f t="shared" ref="G189:G202" si="123">H189+I189+J189</f>
        <v>0</v>
      </c>
      <c r="H189" s="61">
        <v>0</v>
      </c>
      <c r="I189" s="61">
        <v>0</v>
      </c>
      <c r="J189" s="61">
        <v>0</v>
      </c>
      <c r="K189" s="59">
        <v>0</v>
      </c>
      <c r="L189" s="61">
        <v>0</v>
      </c>
      <c r="M189" s="61">
        <v>0</v>
      </c>
      <c r="N189" s="61">
        <v>0</v>
      </c>
      <c r="O189" s="59">
        <f t="shared" si="117"/>
        <v>0</v>
      </c>
    </row>
    <row r="190" spans="1:15" ht="30" x14ac:dyDescent="0.25">
      <c r="A190" s="135"/>
      <c r="B190" s="60" t="s">
        <v>14</v>
      </c>
      <c r="C190" s="59">
        <v>0</v>
      </c>
      <c r="D190" s="61">
        <v>0</v>
      </c>
      <c r="E190" s="61">
        <v>0</v>
      </c>
      <c r="F190" s="61">
        <v>0</v>
      </c>
      <c r="G190" s="59">
        <f t="shared" si="123"/>
        <v>29400</v>
      </c>
      <c r="H190" s="61">
        <v>0</v>
      </c>
      <c r="I190" s="61">
        <v>29400</v>
      </c>
      <c r="J190" s="61">
        <v>0</v>
      </c>
      <c r="K190" s="59">
        <v>0</v>
      </c>
      <c r="L190" s="61">
        <v>0</v>
      </c>
      <c r="M190" s="61">
        <v>0</v>
      </c>
      <c r="N190" s="61">
        <v>0</v>
      </c>
      <c r="O190" s="59">
        <f t="shared" si="117"/>
        <v>29400</v>
      </c>
    </row>
    <row r="191" spans="1:15" x14ac:dyDescent="0.25">
      <c r="A191" s="135"/>
      <c r="B191" s="60" t="s">
        <v>7</v>
      </c>
      <c r="C191" s="59">
        <v>0</v>
      </c>
      <c r="D191" s="61">
        <v>0</v>
      </c>
      <c r="E191" s="61">
        <v>0</v>
      </c>
      <c r="F191" s="61">
        <v>0</v>
      </c>
      <c r="G191" s="59">
        <f t="shared" si="123"/>
        <v>600</v>
      </c>
      <c r="H191" s="61">
        <v>0</v>
      </c>
      <c r="I191" s="61">
        <v>600</v>
      </c>
      <c r="J191" s="61">
        <v>0</v>
      </c>
      <c r="K191" s="59">
        <v>0</v>
      </c>
      <c r="L191" s="61">
        <v>0</v>
      </c>
      <c r="M191" s="61">
        <v>0</v>
      </c>
      <c r="N191" s="61">
        <v>0</v>
      </c>
      <c r="O191" s="59">
        <f t="shared" si="117"/>
        <v>600</v>
      </c>
    </row>
    <row r="192" spans="1:15" x14ac:dyDescent="0.25">
      <c r="A192" s="136"/>
      <c r="B192" s="60" t="s">
        <v>8</v>
      </c>
      <c r="C192" s="59">
        <v>0</v>
      </c>
      <c r="D192" s="61">
        <v>0</v>
      </c>
      <c r="E192" s="61">
        <v>0</v>
      </c>
      <c r="F192" s="61">
        <v>0</v>
      </c>
      <c r="G192" s="59">
        <f t="shared" si="123"/>
        <v>0</v>
      </c>
      <c r="H192" s="61">
        <v>0</v>
      </c>
      <c r="I192" s="61">
        <v>0</v>
      </c>
      <c r="J192" s="61">
        <v>0</v>
      </c>
      <c r="K192" s="59">
        <v>0</v>
      </c>
      <c r="L192" s="61">
        <v>0</v>
      </c>
      <c r="M192" s="61">
        <v>0</v>
      </c>
      <c r="N192" s="61">
        <v>0</v>
      </c>
      <c r="O192" s="59">
        <f t="shared" si="117"/>
        <v>0</v>
      </c>
    </row>
    <row r="193" spans="1:15" x14ac:dyDescent="0.25">
      <c r="A193" s="137" t="s">
        <v>108</v>
      </c>
      <c r="B193" s="60" t="s">
        <v>5</v>
      </c>
      <c r="C193" s="59">
        <v>0</v>
      </c>
      <c r="D193" s="61">
        <v>0</v>
      </c>
      <c r="E193" s="61">
        <v>0</v>
      </c>
      <c r="F193" s="61">
        <v>0</v>
      </c>
      <c r="G193" s="59">
        <f t="shared" si="123"/>
        <v>100000</v>
      </c>
      <c r="H193" s="61">
        <v>0</v>
      </c>
      <c r="I193" s="61">
        <f>SUM(I194:I197)</f>
        <v>100000</v>
      </c>
      <c r="J193" s="61">
        <f t="shared" ref="J193:N193" si="124">SUM(J194:J197)</f>
        <v>0</v>
      </c>
      <c r="K193" s="59">
        <f t="shared" si="124"/>
        <v>0</v>
      </c>
      <c r="L193" s="61">
        <f t="shared" si="124"/>
        <v>0</v>
      </c>
      <c r="M193" s="61">
        <f t="shared" si="124"/>
        <v>0</v>
      </c>
      <c r="N193" s="61">
        <f t="shared" si="124"/>
        <v>0</v>
      </c>
      <c r="O193" s="59">
        <f t="shared" si="117"/>
        <v>100000</v>
      </c>
    </row>
    <row r="194" spans="1:15" ht="30" x14ac:dyDescent="0.25">
      <c r="A194" s="135"/>
      <c r="B194" s="60" t="s">
        <v>6</v>
      </c>
      <c r="C194" s="59">
        <v>0</v>
      </c>
      <c r="D194" s="61">
        <v>0</v>
      </c>
      <c r="E194" s="61">
        <v>0</v>
      </c>
      <c r="F194" s="61">
        <v>0</v>
      </c>
      <c r="G194" s="59">
        <f t="shared" si="123"/>
        <v>80000</v>
      </c>
      <c r="H194" s="61">
        <v>0</v>
      </c>
      <c r="I194" s="61">
        <v>80000</v>
      </c>
      <c r="J194" s="61">
        <v>0</v>
      </c>
      <c r="K194" s="59">
        <v>0</v>
      </c>
      <c r="L194" s="61">
        <v>0</v>
      </c>
      <c r="M194" s="61">
        <v>0</v>
      </c>
      <c r="N194" s="61">
        <v>0</v>
      </c>
      <c r="O194" s="59">
        <f t="shared" si="117"/>
        <v>80000</v>
      </c>
    </row>
    <row r="195" spans="1:15" ht="30" x14ac:dyDescent="0.25">
      <c r="A195" s="135"/>
      <c r="B195" s="60" t="s">
        <v>14</v>
      </c>
      <c r="C195" s="59">
        <v>0</v>
      </c>
      <c r="D195" s="61">
        <v>0</v>
      </c>
      <c r="E195" s="61">
        <v>0</v>
      </c>
      <c r="F195" s="61">
        <v>0</v>
      </c>
      <c r="G195" s="59">
        <f t="shared" si="123"/>
        <v>19000</v>
      </c>
      <c r="H195" s="61">
        <v>0</v>
      </c>
      <c r="I195" s="61">
        <v>19000</v>
      </c>
      <c r="J195" s="61">
        <v>0</v>
      </c>
      <c r="K195" s="59">
        <v>0</v>
      </c>
      <c r="L195" s="61">
        <v>0</v>
      </c>
      <c r="M195" s="61">
        <v>0</v>
      </c>
      <c r="N195" s="61">
        <v>0</v>
      </c>
      <c r="O195" s="59">
        <f t="shared" si="117"/>
        <v>19000</v>
      </c>
    </row>
    <row r="196" spans="1:15" x14ac:dyDescent="0.25">
      <c r="A196" s="135"/>
      <c r="B196" s="60" t="s">
        <v>7</v>
      </c>
      <c r="C196" s="59">
        <v>0</v>
      </c>
      <c r="D196" s="61">
        <v>0</v>
      </c>
      <c r="E196" s="61">
        <v>0</v>
      </c>
      <c r="F196" s="61">
        <v>0</v>
      </c>
      <c r="G196" s="59">
        <f t="shared" si="123"/>
        <v>1000</v>
      </c>
      <c r="H196" s="61">
        <v>0</v>
      </c>
      <c r="I196" s="61">
        <v>1000</v>
      </c>
      <c r="J196" s="61">
        <v>0</v>
      </c>
      <c r="K196" s="59">
        <v>0</v>
      </c>
      <c r="L196" s="61">
        <v>0</v>
      </c>
      <c r="M196" s="61">
        <v>0</v>
      </c>
      <c r="N196" s="61">
        <v>0</v>
      </c>
      <c r="O196" s="59">
        <f t="shared" si="117"/>
        <v>1000</v>
      </c>
    </row>
    <row r="197" spans="1:15" x14ac:dyDescent="0.25">
      <c r="A197" s="136"/>
      <c r="B197" s="60" t="s">
        <v>8</v>
      </c>
      <c r="C197" s="59">
        <v>0</v>
      </c>
      <c r="D197" s="61">
        <v>0</v>
      </c>
      <c r="E197" s="61">
        <v>0</v>
      </c>
      <c r="F197" s="61">
        <v>0</v>
      </c>
      <c r="G197" s="59">
        <f t="shared" si="123"/>
        <v>0</v>
      </c>
      <c r="H197" s="61">
        <v>0</v>
      </c>
      <c r="I197" s="61">
        <v>0</v>
      </c>
      <c r="J197" s="61">
        <v>0</v>
      </c>
      <c r="K197" s="59">
        <v>0</v>
      </c>
      <c r="L197" s="61">
        <v>0</v>
      </c>
      <c r="M197" s="61">
        <v>0</v>
      </c>
      <c r="N197" s="61">
        <v>0</v>
      </c>
      <c r="O197" s="59">
        <f t="shared" si="117"/>
        <v>0</v>
      </c>
    </row>
    <row r="198" spans="1:15" x14ac:dyDescent="0.25">
      <c r="A198" s="137" t="s">
        <v>109</v>
      </c>
      <c r="B198" s="60" t="s">
        <v>5</v>
      </c>
      <c r="C198" s="59">
        <v>0</v>
      </c>
      <c r="D198" s="61">
        <v>0</v>
      </c>
      <c r="E198" s="61">
        <v>0</v>
      </c>
      <c r="F198" s="61">
        <v>0</v>
      </c>
      <c r="G198" s="59">
        <f t="shared" si="123"/>
        <v>120000</v>
      </c>
      <c r="H198" s="61">
        <v>0</v>
      </c>
      <c r="I198" s="61">
        <v>0</v>
      </c>
      <c r="J198" s="61">
        <f>SUM(J199:J202)</f>
        <v>120000</v>
      </c>
      <c r="K198" s="59">
        <f t="shared" ref="K198:N198" si="125">SUM(K199:K202)</f>
        <v>0</v>
      </c>
      <c r="L198" s="61">
        <f t="shared" si="125"/>
        <v>0</v>
      </c>
      <c r="M198" s="61">
        <f t="shared" si="125"/>
        <v>0</v>
      </c>
      <c r="N198" s="61">
        <f t="shared" si="125"/>
        <v>0</v>
      </c>
      <c r="O198" s="59">
        <f t="shared" si="117"/>
        <v>120000</v>
      </c>
    </row>
    <row r="199" spans="1:15" ht="30" x14ac:dyDescent="0.25">
      <c r="A199" s="135"/>
      <c r="B199" s="60" t="s">
        <v>6</v>
      </c>
      <c r="C199" s="59">
        <v>0</v>
      </c>
      <c r="D199" s="61">
        <v>0</v>
      </c>
      <c r="E199" s="61">
        <v>0</v>
      </c>
      <c r="F199" s="61">
        <v>0</v>
      </c>
      <c r="G199" s="59">
        <f t="shared" si="123"/>
        <v>0</v>
      </c>
      <c r="H199" s="61">
        <v>0</v>
      </c>
      <c r="I199" s="61">
        <v>0</v>
      </c>
      <c r="J199" s="61">
        <v>0</v>
      </c>
      <c r="K199" s="59">
        <v>0</v>
      </c>
      <c r="L199" s="61">
        <v>0</v>
      </c>
      <c r="M199" s="61">
        <v>0</v>
      </c>
      <c r="N199" s="61">
        <v>0</v>
      </c>
      <c r="O199" s="59">
        <f t="shared" si="117"/>
        <v>0</v>
      </c>
    </row>
    <row r="200" spans="1:15" ht="30" x14ac:dyDescent="0.25">
      <c r="A200" s="135"/>
      <c r="B200" s="60" t="s">
        <v>14</v>
      </c>
      <c r="C200" s="59">
        <v>0</v>
      </c>
      <c r="D200" s="61">
        <v>0</v>
      </c>
      <c r="E200" s="61">
        <v>0</v>
      </c>
      <c r="F200" s="61">
        <v>0</v>
      </c>
      <c r="G200" s="59">
        <f t="shared" si="123"/>
        <v>117600</v>
      </c>
      <c r="H200" s="61">
        <v>0</v>
      </c>
      <c r="I200" s="61">
        <v>0</v>
      </c>
      <c r="J200" s="61">
        <v>117600</v>
      </c>
      <c r="K200" s="59">
        <v>0</v>
      </c>
      <c r="L200" s="61">
        <v>0</v>
      </c>
      <c r="M200" s="61">
        <v>0</v>
      </c>
      <c r="N200" s="61">
        <v>0</v>
      </c>
      <c r="O200" s="59">
        <f t="shared" si="117"/>
        <v>117600</v>
      </c>
    </row>
    <row r="201" spans="1:15" x14ac:dyDescent="0.25">
      <c r="A201" s="135"/>
      <c r="B201" s="60" t="s">
        <v>7</v>
      </c>
      <c r="C201" s="59">
        <v>0</v>
      </c>
      <c r="D201" s="61">
        <v>0</v>
      </c>
      <c r="E201" s="61">
        <v>0</v>
      </c>
      <c r="F201" s="61">
        <v>0</v>
      </c>
      <c r="G201" s="59">
        <f t="shared" si="123"/>
        <v>2400</v>
      </c>
      <c r="H201" s="61">
        <v>0</v>
      </c>
      <c r="I201" s="61">
        <v>0</v>
      </c>
      <c r="J201" s="61">
        <v>2400</v>
      </c>
      <c r="K201" s="59">
        <v>0</v>
      </c>
      <c r="L201" s="61">
        <v>0</v>
      </c>
      <c r="M201" s="61">
        <v>0</v>
      </c>
      <c r="N201" s="61">
        <v>0</v>
      </c>
      <c r="O201" s="59">
        <f t="shared" si="117"/>
        <v>2400</v>
      </c>
    </row>
    <row r="202" spans="1:15" x14ac:dyDescent="0.25">
      <c r="A202" s="136"/>
      <c r="B202" s="60" t="s">
        <v>8</v>
      </c>
      <c r="C202" s="59">
        <v>0</v>
      </c>
      <c r="D202" s="61">
        <v>0</v>
      </c>
      <c r="E202" s="61">
        <v>0</v>
      </c>
      <c r="F202" s="61">
        <v>0</v>
      </c>
      <c r="G202" s="59">
        <f t="shared" si="123"/>
        <v>0</v>
      </c>
      <c r="H202" s="61">
        <v>0</v>
      </c>
      <c r="I202" s="61">
        <v>0</v>
      </c>
      <c r="J202" s="61">
        <v>0</v>
      </c>
      <c r="K202" s="59">
        <v>0</v>
      </c>
      <c r="L202" s="61">
        <v>0</v>
      </c>
      <c r="M202" s="61">
        <v>0</v>
      </c>
      <c r="N202" s="61">
        <v>0</v>
      </c>
      <c r="O202" s="59">
        <f t="shared" si="117"/>
        <v>0</v>
      </c>
    </row>
    <row r="203" spans="1:15" x14ac:dyDescent="0.25">
      <c r="A203" s="6" t="s">
        <v>35</v>
      </c>
      <c r="B203" s="76" t="s">
        <v>5</v>
      </c>
      <c r="C203" s="77">
        <f>D203+E203+F203</f>
        <v>533776.20000000007</v>
      </c>
      <c r="D203" s="77">
        <f>SUM(D204:D207)</f>
        <v>76925.600000000006</v>
      </c>
      <c r="E203" s="77">
        <f t="shared" ref="E203:N203" si="126">SUM(E204:E207)</f>
        <v>106344.8</v>
      </c>
      <c r="F203" s="77">
        <f t="shared" si="126"/>
        <v>350505.80000000005</v>
      </c>
      <c r="G203" s="77">
        <f t="shared" si="126"/>
        <v>462683</v>
      </c>
      <c r="H203" s="77">
        <f t="shared" si="126"/>
        <v>274393.5</v>
      </c>
      <c r="I203" s="77">
        <f t="shared" si="126"/>
        <v>188289.5</v>
      </c>
      <c r="J203" s="77">
        <f t="shared" si="126"/>
        <v>0</v>
      </c>
      <c r="K203" s="77">
        <f t="shared" si="126"/>
        <v>0</v>
      </c>
      <c r="L203" s="77">
        <f t="shared" si="126"/>
        <v>0</v>
      </c>
      <c r="M203" s="77">
        <f t="shared" si="126"/>
        <v>0</v>
      </c>
      <c r="N203" s="77">
        <f t="shared" si="126"/>
        <v>0</v>
      </c>
      <c r="O203" s="77">
        <f>C203+G203+K203</f>
        <v>996459.20000000007</v>
      </c>
    </row>
    <row r="204" spans="1:15" ht="30" x14ac:dyDescent="0.25">
      <c r="A204" s="106" t="s">
        <v>36</v>
      </c>
      <c r="B204" s="73" t="s">
        <v>6</v>
      </c>
      <c r="C204" s="74">
        <f t="shared" ref="C204:C207" si="127">D204+E204+F204</f>
        <v>242000.7</v>
      </c>
      <c r="D204" s="74">
        <f>D209+D222+D234+D253+D280+D290+D300</f>
        <v>7954.4</v>
      </c>
      <c r="E204" s="82">
        <f t="shared" ref="E204:N204" si="128">E209+E222+E234+E253+E280+E290+E300</f>
        <v>6886.3</v>
      </c>
      <c r="F204" s="82">
        <f t="shared" si="128"/>
        <v>227160</v>
      </c>
      <c r="G204" s="82">
        <f t="shared" si="128"/>
        <v>216330</v>
      </c>
      <c r="H204" s="82">
        <f t="shared" si="128"/>
        <v>153240</v>
      </c>
      <c r="I204" s="82">
        <f t="shared" si="128"/>
        <v>63090</v>
      </c>
      <c r="J204" s="82">
        <f t="shared" si="128"/>
        <v>0</v>
      </c>
      <c r="K204" s="82">
        <f t="shared" si="128"/>
        <v>0</v>
      </c>
      <c r="L204" s="82">
        <f t="shared" si="128"/>
        <v>0</v>
      </c>
      <c r="M204" s="82">
        <f t="shared" si="128"/>
        <v>0</v>
      </c>
      <c r="N204" s="82">
        <f t="shared" si="128"/>
        <v>0</v>
      </c>
      <c r="O204" s="74">
        <f t="shared" ref="O204:O207" si="129">C204+G204+K204</f>
        <v>458330.7</v>
      </c>
    </row>
    <row r="205" spans="1:15" ht="30" x14ac:dyDescent="0.25">
      <c r="A205" s="107"/>
      <c r="B205" s="73" t="s">
        <v>14</v>
      </c>
      <c r="C205" s="74">
        <f t="shared" si="127"/>
        <v>72759.399999999994</v>
      </c>
      <c r="D205" s="82">
        <f t="shared" ref="D205:N205" si="130">D210+D223+D235+D254+D281+D291+D301</f>
        <v>12513.6</v>
      </c>
      <c r="E205" s="82">
        <f t="shared" si="130"/>
        <v>13473.9</v>
      </c>
      <c r="F205" s="82">
        <f t="shared" si="130"/>
        <v>46771.899999999994</v>
      </c>
      <c r="G205" s="82">
        <f t="shared" si="130"/>
        <v>82594.8</v>
      </c>
      <c r="H205" s="82">
        <f t="shared" si="130"/>
        <v>64618.400000000001</v>
      </c>
      <c r="I205" s="82">
        <f t="shared" si="130"/>
        <v>17976.400000000001</v>
      </c>
      <c r="J205" s="82">
        <f t="shared" si="130"/>
        <v>0</v>
      </c>
      <c r="K205" s="82">
        <f t="shared" si="130"/>
        <v>0</v>
      </c>
      <c r="L205" s="82">
        <f t="shared" si="130"/>
        <v>0</v>
      </c>
      <c r="M205" s="82">
        <f t="shared" si="130"/>
        <v>0</v>
      </c>
      <c r="N205" s="82">
        <f t="shared" si="130"/>
        <v>0</v>
      </c>
      <c r="O205" s="74">
        <f t="shared" si="129"/>
        <v>155354.20000000001</v>
      </c>
    </row>
    <row r="206" spans="1:15" x14ac:dyDescent="0.25">
      <c r="A206" s="107"/>
      <c r="B206" s="73" t="s">
        <v>7</v>
      </c>
      <c r="C206" s="74">
        <f t="shared" si="127"/>
        <v>9950.7000000000007</v>
      </c>
      <c r="D206" s="82">
        <f t="shared" ref="D206:N206" si="131">D211+D224+D236+D255+D282+D292+D302</f>
        <v>3167.3</v>
      </c>
      <c r="E206" s="82">
        <f t="shared" si="131"/>
        <v>4309.5</v>
      </c>
      <c r="F206" s="82">
        <f t="shared" si="131"/>
        <v>2473.8999999999996</v>
      </c>
      <c r="G206" s="82">
        <f t="shared" si="131"/>
        <v>4924.2</v>
      </c>
      <c r="H206" s="82">
        <f t="shared" si="131"/>
        <v>3435.1</v>
      </c>
      <c r="I206" s="82">
        <f t="shared" si="131"/>
        <v>1489.1</v>
      </c>
      <c r="J206" s="82">
        <f t="shared" si="131"/>
        <v>0</v>
      </c>
      <c r="K206" s="82">
        <f t="shared" si="131"/>
        <v>0</v>
      </c>
      <c r="L206" s="82">
        <f t="shared" si="131"/>
        <v>0</v>
      </c>
      <c r="M206" s="82">
        <f t="shared" si="131"/>
        <v>0</v>
      </c>
      <c r="N206" s="82">
        <f t="shared" si="131"/>
        <v>0</v>
      </c>
      <c r="O206" s="74">
        <f t="shared" si="129"/>
        <v>14874.900000000001</v>
      </c>
    </row>
    <row r="207" spans="1:15" x14ac:dyDescent="0.25">
      <c r="A207" s="108"/>
      <c r="B207" s="73" t="s">
        <v>8</v>
      </c>
      <c r="C207" s="74">
        <f t="shared" si="127"/>
        <v>209065.40000000002</v>
      </c>
      <c r="D207" s="82">
        <f t="shared" ref="D207:N207" si="132">D212+D225+D237+D256+D283+D293+D303</f>
        <v>53290.3</v>
      </c>
      <c r="E207" s="82">
        <f t="shared" si="132"/>
        <v>81675.100000000006</v>
      </c>
      <c r="F207" s="82">
        <f t="shared" si="132"/>
        <v>74100</v>
      </c>
      <c r="G207" s="82">
        <f t="shared" si="132"/>
        <v>158834</v>
      </c>
      <c r="H207" s="82">
        <f t="shared" si="132"/>
        <v>53100</v>
      </c>
      <c r="I207" s="82">
        <f t="shared" si="132"/>
        <v>105734</v>
      </c>
      <c r="J207" s="82">
        <f t="shared" si="132"/>
        <v>0</v>
      </c>
      <c r="K207" s="82">
        <f t="shared" si="132"/>
        <v>0</v>
      </c>
      <c r="L207" s="82">
        <f t="shared" si="132"/>
        <v>0</v>
      </c>
      <c r="M207" s="82">
        <f t="shared" si="132"/>
        <v>0</v>
      </c>
      <c r="N207" s="82">
        <f t="shared" si="132"/>
        <v>0</v>
      </c>
      <c r="O207" s="74">
        <f t="shared" si="129"/>
        <v>367899.4</v>
      </c>
    </row>
    <row r="208" spans="1:15" x14ac:dyDescent="0.25">
      <c r="A208" s="42" t="s">
        <v>37</v>
      </c>
      <c r="B208" s="16" t="s">
        <v>5</v>
      </c>
      <c r="C208" s="13">
        <v>0</v>
      </c>
      <c r="D208" s="13">
        <v>0</v>
      </c>
      <c r="E208" s="13">
        <v>0</v>
      </c>
      <c r="F208" s="13">
        <v>0</v>
      </c>
      <c r="G208" s="13">
        <v>0</v>
      </c>
      <c r="H208" s="13">
        <v>0</v>
      </c>
      <c r="I208" s="13">
        <v>0</v>
      </c>
      <c r="J208" s="13">
        <v>0</v>
      </c>
      <c r="K208" s="58">
        <v>0</v>
      </c>
      <c r="L208" s="58">
        <v>0</v>
      </c>
      <c r="M208" s="58">
        <v>0</v>
      </c>
      <c r="N208" s="58">
        <v>0</v>
      </c>
      <c r="O208" s="55">
        <v>0</v>
      </c>
    </row>
    <row r="209" spans="1:15" ht="30" x14ac:dyDescent="0.25">
      <c r="A209" s="109" t="s">
        <v>55</v>
      </c>
      <c r="B209" s="16" t="s">
        <v>6</v>
      </c>
      <c r="C209" s="13">
        <v>0</v>
      </c>
      <c r="D209" s="13">
        <v>0</v>
      </c>
      <c r="E209" s="13">
        <v>0</v>
      </c>
      <c r="F209" s="13">
        <v>0</v>
      </c>
      <c r="G209" s="13">
        <v>0</v>
      </c>
      <c r="H209" s="13">
        <v>0</v>
      </c>
      <c r="I209" s="13">
        <v>0</v>
      </c>
      <c r="J209" s="13">
        <v>0</v>
      </c>
      <c r="K209" s="58">
        <v>0</v>
      </c>
      <c r="L209" s="58">
        <v>0</v>
      </c>
      <c r="M209" s="58">
        <v>0</v>
      </c>
      <c r="N209" s="58">
        <v>0</v>
      </c>
      <c r="O209" s="55">
        <v>0</v>
      </c>
    </row>
    <row r="210" spans="1:15" ht="30" x14ac:dyDescent="0.25">
      <c r="A210" s="110"/>
      <c r="B210" s="16" t="s">
        <v>14</v>
      </c>
      <c r="C210" s="13">
        <v>0</v>
      </c>
      <c r="D210" s="13">
        <v>0</v>
      </c>
      <c r="E210" s="13">
        <v>0</v>
      </c>
      <c r="F210" s="13">
        <v>0</v>
      </c>
      <c r="G210" s="13">
        <v>0</v>
      </c>
      <c r="H210" s="13">
        <v>0</v>
      </c>
      <c r="I210" s="13">
        <v>0</v>
      </c>
      <c r="J210" s="13">
        <v>0</v>
      </c>
      <c r="K210" s="58">
        <v>0</v>
      </c>
      <c r="L210" s="58">
        <v>0</v>
      </c>
      <c r="M210" s="58">
        <v>0</v>
      </c>
      <c r="N210" s="58">
        <v>0</v>
      </c>
      <c r="O210" s="55">
        <v>0</v>
      </c>
    </row>
    <row r="211" spans="1:15" ht="9" customHeight="1" x14ac:dyDescent="0.25">
      <c r="A211" s="110"/>
      <c r="B211" s="112" t="s">
        <v>7</v>
      </c>
      <c r="C211" s="117">
        <v>0</v>
      </c>
      <c r="D211" s="117">
        <v>0</v>
      </c>
      <c r="E211" s="117">
        <v>0</v>
      </c>
      <c r="F211" s="117">
        <v>0</v>
      </c>
      <c r="G211" s="117">
        <v>0</v>
      </c>
      <c r="H211" s="86">
        <v>0</v>
      </c>
      <c r="I211" s="86">
        <v>0</v>
      </c>
      <c r="J211" s="86">
        <v>0</v>
      </c>
      <c r="K211" s="86">
        <v>0</v>
      </c>
      <c r="L211" s="86">
        <v>0</v>
      </c>
      <c r="M211" s="86">
        <v>0</v>
      </c>
      <c r="N211" s="86">
        <v>0</v>
      </c>
      <c r="O211" s="114">
        <v>0</v>
      </c>
    </row>
    <row r="212" spans="1:15" x14ac:dyDescent="0.25">
      <c r="A212" s="110"/>
      <c r="B212" s="112"/>
      <c r="C212" s="117"/>
      <c r="D212" s="117"/>
      <c r="E212" s="117"/>
      <c r="F212" s="117"/>
      <c r="G212" s="117"/>
      <c r="H212" s="87"/>
      <c r="I212" s="87"/>
      <c r="J212" s="87"/>
      <c r="K212" s="87"/>
      <c r="L212" s="87"/>
      <c r="M212" s="87"/>
      <c r="N212" s="87"/>
      <c r="O212" s="114"/>
    </row>
    <row r="213" spans="1:15" x14ac:dyDescent="0.25">
      <c r="A213" s="110"/>
      <c r="B213" s="112" t="s">
        <v>8</v>
      </c>
      <c r="C213" s="117">
        <v>0</v>
      </c>
      <c r="D213" s="117">
        <v>0</v>
      </c>
      <c r="E213" s="117">
        <v>0</v>
      </c>
      <c r="F213" s="117">
        <v>0</v>
      </c>
      <c r="G213" s="117">
        <v>0</v>
      </c>
      <c r="H213" s="86">
        <v>0</v>
      </c>
      <c r="I213" s="86">
        <v>0</v>
      </c>
      <c r="J213" s="86">
        <v>0</v>
      </c>
      <c r="K213" s="86">
        <v>0</v>
      </c>
      <c r="L213" s="86">
        <v>0</v>
      </c>
      <c r="M213" s="86">
        <v>0</v>
      </c>
      <c r="N213" s="86">
        <v>0</v>
      </c>
      <c r="O213" s="114">
        <v>0</v>
      </c>
    </row>
    <row r="214" spans="1:15" ht="5.25" customHeight="1" x14ac:dyDescent="0.25">
      <c r="A214" s="110"/>
      <c r="B214" s="112"/>
      <c r="C214" s="117"/>
      <c r="D214" s="117"/>
      <c r="E214" s="117"/>
      <c r="F214" s="117"/>
      <c r="G214" s="117"/>
      <c r="H214" s="88"/>
      <c r="I214" s="88"/>
      <c r="J214" s="88"/>
      <c r="K214" s="88"/>
      <c r="L214" s="88"/>
      <c r="M214" s="88"/>
      <c r="N214" s="88"/>
      <c r="O214" s="114"/>
    </row>
    <row r="215" spans="1:15" ht="7.5" customHeight="1" x14ac:dyDescent="0.25">
      <c r="A215" s="111"/>
      <c r="B215" s="112"/>
      <c r="C215" s="117"/>
      <c r="D215" s="117"/>
      <c r="E215" s="117"/>
      <c r="F215" s="117"/>
      <c r="G215" s="117"/>
      <c r="H215" s="87"/>
      <c r="I215" s="87"/>
      <c r="J215" s="87"/>
      <c r="K215" s="87"/>
      <c r="L215" s="87"/>
      <c r="M215" s="87"/>
      <c r="N215" s="87"/>
      <c r="O215" s="114"/>
    </row>
    <row r="216" spans="1:15" x14ac:dyDescent="0.25">
      <c r="A216" s="130" t="s">
        <v>78</v>
      </c>
      <c r="B216" s="16" t="s">
        <v>5</v>
      </c>
      <c r="C216" s="13">
        <v>0</v>
      </c>
      <c r="D216" s="13">
        <v>0</v>
      </c>
      <c r="E216" s="13">
        <v>0</v>
      </c>
      <c r="F216" s="13">
        <v>0</v>
      </c>
      <c r="G216" s="13">
        <v>0</v>
      </c>
      <c r="H216" s="13">
        <v>0</v>
      </c>
      <c r="I216" s="13">
        <v>0</v>
      </c>
      <c r="J216" s="13">
        <v>0</v>
      </c>
      <c r="K216" s="58">
        <v>0</v>
      </c>
      <c r="L216" s="58">
        <v>0</v>
      </c>
      <c r="M216" s="58">
        <v>0</v>
      </c>
      <c r="N216" s="58">
        <v>0</v>
      </c>
      <c r="O216" s="55">
        <v>0</v>
      </c>
    </row>
    <row r="217" spans="1:15" ht="30" x14ac:dyDescent="0.25">
      <c r="A217" s="109"/>
      <c r="B217" s="16" t="s">
        <v>6</v>
      </c>
      <c r="C217" s="13">
        <v>0</v>
      </c>
      <c r="D217" s="13">
        <v>0</v>
      </c>
      <c r="E217" s="13">
        <v>0</v>
      </c>
      <c r="F217" s="13">
        <v>0</v>
      </c>
      <c r="G217" s="13">
        <v>0</v>
      </c>
      <c r="H217" s="13">
        <v>0</v>
      </c>
      <c r="I217" s="13">
        <v>0</v>
      </c>
      <c r="J217" s="13">
        <v>0</v>
      </c>
      <c r="K217" s="58">
        <v>0</v>
      </c>
      <c r="L217" s="58">
        <v>0</v>
      </c>
      <c r="M217" s="58">
        <v>0</v>
      </c>
      <c r="N217" s="58">
        <v>0</v>
      </c>
      <c r="O217" s="55">
        <v>0</v>
      </c>
    </row>
    <row r="218" spans="1:15" ht="30" x14ac:dyDescent="0.25">
      <c r="A218" s="109"/>
      <c r="B218" s="16" t="s">
        <v>14</v>
      </c>
      <c r="C218" s="13">
        <v>0</v>
      </c>
      <c r="D218" s="13">
        <v>0</v>
      </c>
      <c r="E218" s="13">
        <v>0</v>
      </c>
      <c r="F218" s="13">
        <v>0</v>
      </c>
      <c r="G218" s="13">
        <v>0</v>
      </c>
      <c r="H218" s="13">
        <v>0</v>
      </c>
      <c r="I218" s="13">
        <v>0</v>
      </c>
      <c r="J218" s="13">
        <v>0</v>
      </c>
      <c r="K218" s="58">
        <v>0</v>
      </c>
      <c r="L218" s="58">
        <v>0</v>
      </c>
      <c r="M218" s="58">
        <v>0</v>
      </c>
      <c r="N218" s="58">
        <v>0</v>
      </c>
      <c r="O218" s="55">
        <v>0</v>
      </c>
    </row>
    <row r="219" spans="1:15" x14ac:dyDescent="0.25">
      <c r="A219" s="109"/>
      <c r="B219" s="16" t="s">
        <v>7</v>
      </c>
      <c r="C219" s="13">
        <v>0</v>
      </c>
      <c r="D219" s="13">
        <v>0</v>
      </c>
      <c r="E219" s="13">
        <v>0</v>
      </c>
      <c r="F219" s="13">
        <v>0</v>
      </c>
      <c r="G219" s="13">
        <v>0</v>
      </c>
      <c r="H219" s="13">
        <v>0</v>
      </c>
      <c r="I219" s="13">
        <v>0</v>
      </c>
      <c r="J219" s="13">
        <v>0</v>
      </c>
      <c r="K219" s="58">
        <v>0</v>
      </c>
      <c r="L219" s="58">
        <v>0</v>
      </c>
      <c r="M219" s="58">
        <v>0</v>
      </c>
      <c r="N219" s="58">
        <v>0</v>
      </c>
      <c r="O219" s="55">
        <v>0</v>
      </c>
    </row>
    <row r="220" spans="1:15" x14ac:dyDescent="0.25">
      <c r="A220" s="131"/>
      <c r="B220" s="16" t="s">
        <v>8</v>
      </c>
      <c r="C220" s="13">
        <v>0</v>
      </c>
      <c r="D220" s="13">
        <v>0</v>
      </c>
      <c r="E220" s="13">
        <v>0</v>
      </c>
      <c r="F220" s="13">
        <v>0</v>
      </c>
      <c r="G220" s="13">
        <v>0</v>
      </c>
      <c r="H220" s="13">
        <v>0</v>
      </c>
      <c r="I220" s="13">
        <v>0</v>
      </c>
      <c r="J220" s="13">
        <v>0</v>
      </c>
      <c r="K220" s="58">
        <v>0</v>
      </c>
      <c r="L220" s="58">
        <v>0</v>
      </c>
      <c r="M220" s="58">
        <v>0</v>
      </c>
      <c r="N220" s="58">
        <v>0</v>
      </c>
      <c r="O220" s="55">
        <v>0</v>
      </c>
    </row>
    <row r="221" spans="1:15" x14ac:dyDescent="0.25">
      <c r="A221" s="42" t="s">
        <v>38</v>
      </c>
      <c r="B221" s="16" t="s">
        <v>5</v>
      </c>
      <c r="C221" s="26">
        <f>D221+E221+F221</f>
        <v>5</v>
      </c>
      <c r="D221" s="26">
        <f>D222+D223+D224+D226</f>
        <v>2.5</v>
      </c>
      <c r="E221" s="26">
        <f t="shared" ref="E221:O221" si="133">E222+E223+E224+E226</f>
        <v>0</v>
      </c>
      <c r="F221" s="26">
        <f t="shared" si="133"/>
        <v>2.5</v>
      </c>
      <c r="G221" s="26">
        <f t="shared" si="133"/>
        <v>5</v>
      </c>
      <c r="H221" s="26">
        <f t="shared" si="133"/>
        <v>2.5</v>
      </c>
      <c r="I221" s="26">
        <f t="shared" si="133"/>
        <v>2.5</v>
      </c>
      <c r="J221" s="26">
        <f t="shared" si="133"/>
        <v>0</v>
      </c>
      <c r="K221" s="55">
        <f t="shared" si="133"/>
        <v>0</v>
      </c>
      <c r="L221" s="55">
        <f t="shared" si="133"/>
        <v>0</v>
      </c>
      <c r="M221" s="55">
        <f t="shared" si="133"/>
        <v>0</v>
      </c>
      <c r="N221" s="55">
        <f t="shared" si="133"/>
        <v>0</v>
      </c>
      <c r="O221" s="26">
        <f t="shared" si="133"/>
        <v>10</v>
      </c>
    </row>
    <row r="222" spans="1:15" ht="30" x14ac:dyDescent="0.25">
      <c r="A222" s="21" t="s">
        <v>39</v>
      </c>
      <c r="B222" s="16" t="s">
        <v>6</v>
      </c>
      <c r="C222" s="26">
        <v>0</v>
      </c>
      <c r="D222" s="26">
        <f>D228</f>
        <v>0</v>
      </c>
      <c r="E222" s="55">
        <f t="shared" ref="E222:N222" si="134">E228</f>
        <v>0</v>
      </c>
      <c r="F222" s="55">
        <f t="shared" si="134"/>
        <v>0</v>
      </c>
      <c r="G222" s="55">
        <f t="shared" si="134"/>
        <v>0</v>
      </c>
      <c r="H222" s="55">
        <f t="shared" si="134"/>
        <v>0</v>
      </c>
      <c r="I222" s="55">
        <f t="shared" si="134"/>
        <v>0</v>
      </c>
      <c r="J222" s="55">
        <f t="shared" si="134"/>
        <v>0</v>
      </c>
      <c r="K222" s="55">
        <f t="shared" si="134"/>
        <v>0</v>
      </c>
      <c r="L222" s="55">
        <f t="shared" si="134"/>
        <v>0</v>
      </c>
      <c r="M222" s="55">
        <f t="shared" si="134"/>
        <v>0</v>
      </c>
      <c r="N222" s="55">
        <f t="shared" si="134"/>
        <v>0</v>
      </c>
      <c r="O222" s="26">
        <v>0</v>
      </c>
    </row>
    <row r="223" spans="1:15" ht="30" x14ac:dyDescent="0.25">
      <c r="A223" s="21"/>
      <c r="B223" s="16" t="s">
        <v>14</v>
      </c>
      <c r="C223" s="26">
        <v>0</v>
      </c>
      <c r="D223" s="26">
        <v>0</v>
      </c>
      <c r="E223" s="26">
        <v>0</v>
      </c>
      <c r="F223" s="26">
        <v>0</v>
      </c>
      <c r="G223" s="26">
        <v>0</v>
      </c>
      <c r="H223" s="26">
        <v>0</v>
      </c>
      <c r="I223" s="26">
        <v>0</v>
      </c>
      <c r="J223" s="26">
        <v>0</v>
      </c>
      <c r="K223" s="55">
        <v>0</v>
      </c>
      <c r="L223" s="55">
        <v>0</v>
      </c>
      <c r="M223" s="55">
        <v>0</v>
      </c>
      <c r="N223" s="55">
        <v>0</v>
      </c>
      <c r="O223" s="26">
        <v>0</v>
      </c>
    </row>
    <row r="224" spans="1:15" x14ac:dyDescent="0.25">
      <c r="A224" s="14"/>
      <c r="B224" s="112" t="s">
        <v>7</v>
      </c>
      <c r="C224" s="84">
        <f>D224+E224+F224</f>
        <v>5</v>
      </c>
      <c r="D224" s="84">
        <f>D230</f>
        <v>2.5</v>
      </c>
      <c r="E224" s="84">
        <f t="shared" ref="E224:H224" si="135">E230</f>
        <v>0</v>
      </c>
      <c r="F224" s="84">
        <f t="shared" si="135"/>
        <v>2.5</v>
      </c>
      <c r="G224" s="84">
        <f t="shared" si="135"/>
        <v>5</v>
      </c>
      <c r="H224" s="84">
        <f t="shared" si="135"/>
        <v>2.5</v>
      </c>
      <c r="I224" s="84">
        <f t="shared" ref="I224:O224" si="136">I230</f>
        <v>2.5</v>
      </c>
      <c r="J224" s="84">
        <f t="shared" si="136"/>
        <v>0</v>
      </c>
      <c r="K224" s="84">
        <v>0</v>
      </c>
      <c r="L224" s="84">
        <v>0</v>
      </c>
      <c r="M224" s="84">
        <v>0</v>
      </c>
      <c r="N224" s="84">
        <v>0</v>
      </c>
      <c r="O224" s="84">
        <f t="shared" si="136"/>
        <v>10</v>
      </c>
    </row>
    <row r="225" spans="1:15" x14ac:dyDescent="0.25">
      <c r="A225" s="14"/>
      <c r="B225" s="112"/>
      <c r="C225" s="85"/>
      <c r="D225" s="85"/>
      <c r="E225" s="85"/>
      <c r="F225" s="85"/>
      <c r="G225" s="85"/>
      <c r="H225" s="85"/>
      <c r="I225" s="85"/>
      <c r="J225" s="85"/>
      <c r="K225" s="85"/>
      <c r="L225" s="85"/>
      <c r="M225" s="85"/>
      <c r="N225" s="85"/>
      <c r="O225" s="85"/>
    </row>
    <row r="226" spans="1:15" x14ac:dyDescent="0.25">
      <c r="A226" s="15"/>
      <c r="B226" s="16" t="s">
        <v>8</v>
      </c>
      <c r="C226" s="26">
        <f>D226+E226</f>
        <v>0</v>
      </c>
      <c r="D226" s="26">
        <v>0</v>
      </c>
      <c r="E226" s="19">
        <v>0</v>
      </c>
      <c r="F226" s="17">
        <v>0</v>
      </c>
      <c r="G226" s="17">
        <v>0</v>
      </c>
      <c r="H226" s="17">
        <v>0</v>
      </c>
      <c r="I226" s="17">
        <v>0</v>
      </c>
      <c r="J226" s="17">
        <v>0</v>
      </c>
      <c r="K226" s="55">
        <v>0</v>
      </c>
      <c r="L226" s="55">
        <v>0</v>
      </c>
      <c r="M226" s="55">
        <v>0</v>
      </c>
      <c r="N226" s="55">
        <v>0</v>
      </c>
      <c r="O226" s="17">
        <f>C226</f>
        <v>0</v>
      </c>
    </row>
    <row r="227" spans="1:15" x14ac:dyDescent="0.25">
      <c r="A227" s="118" t="s">
        <v>77</v>
      </c>
      <c r="B227" s="16" t="s">
        <v>5</v>
      </c>
      <c r="C227" s="55">
        <f>SUM(C228:C231)</f>
        <v>5</v>
      </c>
      <c r="D227" s="55">
        <f t="shared" ref="D227:N227" si="137">SUM(D228:D231)</f>
        <v>2.5</v>
      </c>
      <c r="E227" s="55">
        <f t="shared" si="137"/>
        <v>0</v>
      </c>
      <c r="F227" s="55">
        <f t="shared" si="137"/>
        <v>2.5</v>
      </c>
      <c r="G227" s="55">
        <f t="shared" si="137"/>
        <v>5</v>
      </c>
      <c r="H227" s="55">
        <f t="shared" si="137"/>
        <v>2.5</v>
      </c>
      <c r="I227" s="55">
        <f t="shared" si="137"/>
        <v>2.5</v>
      </c>
      <c r="J227" s="55">
        <f t="shared" si="137"/>
        <v>0</v>
      </c>
      <c r="K227" s="55">
        <f t="shared" si="137"/>
        <v>0</v>
      </c>
      <c r="L227" s="55">
        <f t="shared" si="137"/>
        <v>0</v>
      </c>
      <c r="M227" s="55">
        <f t="shared" si="137"/>
        <v>0</v>
      </c>
      <c r="N227" s="55">
        <f t="shared" si="137"/>
        <v>0</v>
      </c>
      <c r="O227" s="26">
        <f>C227+G227</f>
        <v>10</v>
      </c>
    </row>
    <row r="228" spans="1:15" ht="30" x14ac:dyDescent="0.25">
      <c r="A228" s="119"/>
      <c r="B228" s="16" t="s">
        <v>6</v>
      </c>
      <c r="C228" s="55">
        <f>D228+E228+F228</f>
        <v>0</v>
      </c>
      <c r="D228" s="13">
        <v>0</v>
      </c>
      <c r="E228" s="13">
        <v>0</v>
      </c>
      <c r="F228" s="13">
        <v>0</v>
      </c>
      <c r="G228" s="55">
        <f>H228+I228+J228</f>
        <v>0</v>
      </c>
      <c r="H228" s="13">
        <v>0</v>
      </c>
      <c r="I228" s="13">
        <v>0</v>
      </c>
      <c r="J228" s="13">
        <v>0</v>
      </c>
      <c r="K228" s="58">
        <v>0</v>
      </c>
      <c r="L228" s="58">
        <v>0</v>
      </c>
      <c r="M228" s="58">
        <v>0</v>
      </c>
      <c r="N228" s="58">
        <v>0</v>
      </c>
      <c r="O228" s="17">
        <v>0</v>
      </c>
    </row>
    <row r="229" spans="1:15" ht="30" x14ac:dyDescent="0.25">
      <c r="A229" s="119"/>
      <c r="B229" s="16" t="s">
        <v>14</v>
      </c>
      <c r="C229" s="55">
        <f t="shared" ref="C229:C231" si="138">D229+E229+F229</f>
        <v>0</v>
      </c>
      <c r="D229" s="13">
        <v>0</v>
      </c>
      <c r="E229" s="13">
        <v>0</v>
      </c>
      <c r="F229" s="13">
        <v>0</v>
      </c>
      <c r="G229" s="55">
        <f>H229+I229+J229</f>
        <v>0</v>
      </c>
      <c r="H229" s="13">
        <v>0</v>
      </c>
      <c r="I229" s="13">
        <v>0</v>
      </c>
      <c r="J229" s="13">
        <v>0</v>
      </c>
      <c r="K229" s="58">
        <v>0</v>
      </c>
      <c r="L229" s="58">
        <v>0</v>
      </c>
      <c r="M229" s="58">
        <v>0</v>
      </c>
      <c r="N229" s="58">
        <v>0</v>
      </c>
      <c r="O229" s="17">
        <v>0</v>
      </c>
    </row>
    <row r="230" spans="1:15" x14ac:dyDescent="0.25">
      <c r="A230" s="119"/>
      <c r="B230" s="16" t="s">
        <v>7</v>
      </c>
      <c r="C230" s="55">
        <f t="shared" si="138"/>
        <v>5</v>
      </c>
      <c r="D230" s="47">
        <v>2.5</v>
      </c>
      <c r="E230" s="18">
        <v>0</v>
      </c>
      <c r="F230" s="25">
        <v>2.5</v>
      </c>
      <c r="G230" s="55">
        <f>H230+I230+J230</f>
        <v>5</v>
      </c>
      <c r="H230" s="25">
        <v>2.5</v>
      </c>
      <c r="I230" s="47">
        <v>2.5</v>
      </c>
      <c r="J230" s="47">
        <v>0</v>
      </c>
      <c r="K230" s="58">
        <v>0</v>
      </c>
      <c r="L230" s="58">
        <v>0</v>
      </c>
      <c r="M230" s="58">
        <v>0</v>
      </c>
      <c r="N230" s="58">
        <v>0</v>
      </c>
      <c r="O230" s="26">
        <f>C230+G230</f>
        <v>10</v>
      </c>
    </row>
    <row r="231" spans="1:15" x14ac:dyDescent="0.25">
      <c r="A231" s="120"/>
      <c r="B231" s="16" t="s">
        <v>8</v>
      </c>
      <c r="C231" s="55">
        <f t="shared" si="138"/>
        <v>0</v>
      </c>
      <c r="D231" s="25">
        <v>0</v>
      </c>
      <c r="E231" s="18">
        <v>0</v>
      </c>
      <c r="F231" s="13">
        <v>0</v>
      </c>
      <c r="G231" s="55">
        <f>H231+I231+J231</f>
        <v>0</v>
      </c>
      <c r="H231" s="13">
        <v>0</v>
      </c>
      <c r="I231" s="13">
        <v>0</v>
      </c>
      <c r="J231" s="13">
        <v>0</v>
      </c>
      <c r="K231" s="58">
        <v>0</v>
      </c>
      <c r="L231" s="58">
        <v>0</v>
      </c>
      <c r="M231" s="58">
        <v>0</v>
      </c>
      <c r="N231" s="58">
        <v>0</v>
      </c>
      <c r="O231" s="26">
        <f>C231</f>
        <v>0</v>
      </c>
    </row>
    <row r="232" spans="1:15" x14ac:dyDescent="0.25">
      <c r="A232" s="42" t="s">
        <v>40</v>
      </c>
      <c r="B232" s="112" t="s">
        <v>5</v>
      </c>
      <c r="C232" s="84">
        <f>SUM(C234:C238)</f>
        <v>278144</v>
      </c>
      <c r="D232" s="84">
        <f>SUM(D234:D238)</f>
        <v>9118.2000000000007</v>
      </c>
      <c r="E232" s="84">
        <f t="shared" ref="E232:N232" si="139">SUM(E234:E238)</f>
        <v>11638.800000000001</v>
      </c>
      <c r="F232" s="84">
        <f t="shared" si="139"/>
        <v>257387</v>
      </c>
      <c r="G232" s="84">
        <f t="shared" si="139"/>
        <v>223950</v>
      </c>
      <c r="H232" s="84">
        <f t="shared" si="139"/>
        <v>212750</v>
      </c>
      <c r="I232" s="84">
        <f t="shared" si="139"/>
        <v>11200</v>
      </c>
      <c r="J232" s="84">
        <f t="shared" si="139"/>
        <v>0</v>
      </c>
      <c r="K232" s="84">
        <f t="shared" si="139"/>
        <v>0</v>
      </c>
      <c r="L232" s="84">
        <f t="shared" si="139"/>
        <v>0</v>
      </c>
      <c r="M232" s="84">
        <f t="shared" si="139"/>
        <v>0</v>
      </c>
      <c r="N232" s="84">
        <f t="shared" si="139"/>
        <v>0</v>
      </c>
      <c r="O232" s="84">
        <f>C232+G232+K232</f>
        <v>502094</v>
      </c>
    </row>
    <row r="233" spans="1:15" x14ac:dyDescent="0.25">
      <c r="A233" s="109" t="s">
        <v>56</v>
      </c>
      <c r="B233" s="112"/>
      <c r="C233" s="85"/>
      <c r="D233" s="85"/>
      <c r="E233" s="85"/>
      <c r="F233" s="85"/>
      <c r="G233" s="85"/>
      <c r="H233" s="85"/>
      <c r="I233" s="85"/>
      <c r="J233" s="85"/>
      <c r="K233" s="85"/>
      <c r="L233" s="85"/>
      <c r="M233" s="85"/>
      <c r="N233" s="85"/>
      <c r="O233" s="85"/>
    </row>
    <row r="234" spans="1:15" ht="30" x14ac:dyDescent="0.25">
      <c r="A234" s="110"/>
      <c r="B234" s="16" t="s">
        <v>6</v>
      </c>
      <c r="C234" s="59">
        <f>D234+E234+F234</f>
        <v>216135</v>
      </c>
      <c r="D234" s="59">
        <f>D240</f>
        <v>2835</v>
      </c>
      <c r="E234" s="62">
        <f t="shared" ref="E234:N234" si="140">E240</f>
        <v>0</v>
      </c>
      <c r="F234" s="62">
        <f t="shared" si="140"/>
        <v>213300</v>
      </c>
      <c r="G234" s="62">
        <f t="shared" si="140"/>
        <v>144000</v>
      </c>
      <c r="H234" s="62">
        <f t="shared" si="140"/>
        <v>144000</v>
      </c>
      <c r="I234" s="62">
        <f t="shared" si="140"/>
        <v>0</v>
      </c>
      <c r="J234" s="62">
        <f t="shared" si="140"/>
        <v>0</v>
      </c>
      <c r="K234" s="62">
        <f t="shared" si="140"/>
        <v>0</v>
      </c>
      <c r="L234" s="62">
        <f t="shared" si="140"/>
        <v>0</v>
      </c>
      <c r="M234" s="62">
        <f t="shared" si="140"/>
        <v>0</v>
      </c>
      <c r="N234" s="62">
        <f t="shared" si="140"/>
        <v>0</v>
      </c>
      <c r="O234" s="62">
        <f>C234+G234+K234</f>
        <v>360135</v>
      </c>
    </row>
    <row r="235" spans="1:15" ht="30" x14ac:dyDescent="0.25">
      <c r="A235" s="110"/>
      <c r="B235" s="16" t="s">
        <v>14</v>
      </c>
      <c r="C235" s="62">
        <f>D235+E235+F235</f>
        <v>57830.799999999996</v>
      </c>
      <c r="D235" s="62">
        <f>D241</f>
        <v>5827</v>
      </c>
      <c r="E235" s="62">
        <f t="shared" ref="E235:N235" si="141">E241</f>
        <v>11005.6</v>
      </c>
      <c r="F235" s="62">
        <f t="shared" si="141"/>
        <v>40998.199999999997</v>
      </c>
      <c r="G235" s="62">
        <f t="shared" si="141"/>
        <v>60000</v>
      </c>
      <c r="H235" s="62">
        <f t="shared" si="141"/>
        <v>60000</v>
      </c>
      <c r="I235" s="62">
        <f t="shared" si="141"/>
        <v>0</v>
      </c>
      <c r="J235" s="62">
        <f t="shared" si="141"/>
        <v>0</v>
      </c>
      <c r="K235" s="62">
        <f t="shared" si="141"/>
        <v>0</v>
      </c>
      <c r="L235" s="62">
        <f t="shared" si="141"/>
        <v>0</v>
      </c>
      <c r="M235" s="62">
        <f t="shared" si="141"/>
        <v>0</v>
      </c>
      <c r="N235" s="62">
        <f t="shared" si="141"/>
        <v>0</v>
      </c>
      <c r="O235" s="62">
        <f>C235+G235+K235</f>
        <v>117830.79999999999</v>
      </c>
    </row>
    <row r="236" spans="1:15" x14ac:dyDescent="0.25">
      <c r="A236" s="110"/>
      <c r="B236" s="16" t="s">
        <v>7</v>
      </c>
      <c r="C236" s="62">
        <f>D236+E236+F236</f>
        <v>2178.1999999999998</v>
      </c>
      <c r="D236" s="62">
        <f>D243</f>
        <v>456.2</v>
      </c>
      <c r="E236" s="62">
        <f t="shared" ref="E236:N236" si="142">E243</f>
        <v>633.20000000000005</v>
      </c>
      <c r="F236" s="62">
        <f t="shared" si="142"/>
        <v>1088.8</v>
      </c>
      <c r="G236" s="62">
        <f t="shared" si="142"/>
        <v>2050</v>
      </c>
      <c r="H236" s="62">
        <f t="shared" si="142"/>
        <v>2050</v>
      </c>
      <c r="I236" s="62">
        <f t="shared" si="142"/>
        <v>0</v>
      </c>
      <c r="J236" s="62">
        <f t="shared" si="142"/>
        <v>0</v>
      </c>
      <c r="K236" s="62">
        <f t="shared" si="142"/>
        <v>0</v>
      </c>
      <c r="L236" s="62">
        <f t="shared" si="142"/>
        <v>0</v>
      </c>
      <c r="M236" s="62">
        <f t="shared" si="142"/>
        <v>0</v>
      </c>
      <c r="N236" s="62">
        <f t="shared" si="142"/>
        <v>0</v>
      </c>
      <c r="O236" s="62">
        <f>C236+G236+K236</f>
        <v>4228.2</v>
      </c>
    </row>
    <row r="237" spans="1:15" x14ac:dyDescent="0.25">
      <c r="A237" s="110"/>
      <c r="B237" s="112" t="s">
        <v>8</v>
      </c>
      <c r="C237" s="84">
        <f>D237+E237+F237</f>
        <v>2000</v>
      </c>
      <c r="D237" s="84">
        <f>D245</f>
        <v>0</v>
      </c>
      <c r="E237" s="84">
        <f t="shared" ref="E237:N237" si="143">E245</f>
        <v>0</v>
      </c>
      <c r="F237" s="84">
        <f t="shared" si="143"/>
        <v>2000</v>
      </c>
      <c r="G237" s="84">
        <f t="shared" si="143"/>
        <v>17900</v>
      </c>
      <c r="H237" s="84">
        <f t="shared" si="143"/>
        <v>6700</v>
      </c>
      <c r="I237" s="84">
        <f t="shared" si="143"/>
        <v>11200</v>
      </c>
      <c r="J237" s="84">
        <f t="shared" si="143"/>
        <v>0</v>
      </c>
      <c r="K237" s="84">
        <f t="shared" si="143"/>
        <v>0</v>
      </c>
      <c r="L237" s="84">
        <f t="shared" si="143"/>
        <v>0</v>
      </c>
      <c r="M237" s="84">
        <f t="shared" si="143"/>
        <v>0</v>
      </c>
      <c r="N237" s="84">
        <f t="shared" si="143"/>
        <v>0</v>
      </c>
      <c r="O237" s="84">
        <f>C237+G237+K237</f>
        <v>19900</v>
      </c>
    </row>
    <row r="238" spans="1:15" x14ac:dyDescent="0.25">
      <c r="A238" s="111"/>
      <c r="B238" s="112"/>
      <c r="C238" s="85"/>
      <c r="D238" s="85"/>
      <c r="E238" s="85"/>
      <c r="F238" s="85"/>
      <c r="G238" s="85"/>
      <c r="H238" s="85"/>
      <c r="I238" s="85"/>
      <c r="J238" s="85"/>
      <c r="K238" s="85"/>
      <c r="L238" s="85"/>
      <c r="M238" s="85"/>
      <c r="N238" s="85"/>
      <c r="O238" s="85"/>
    </row>
    <row r="239" spans="1:15" x14ac:dyDescent="0.25">
      <c r="A239" s="118" t="s">
        <v>92</v>
      </c>
      <c r="B239" s="16" t="s">
        <v>5</v>
      </c>
      <c r="C239" s="62">
        <f>C240+C241+C243+C245</f>
        <v>278144</v>
      </c>
      <c r="D239" s="36">
        <f t="shared" ref="D239:N239" si="144">D240+D241+D243+D245</f>
        <v>9118.2000000000007</v>
      </c>
      <c r="E239" s="36">
        <f t="shared" si="144"/>
        <v>11638.800000000001</v>
      </c>
      <c r="F239" s="36">
        <f t="shared" si="144"/>
        <v>257387</v>
      </c>
      <c r="G239" s="62">
        <f>SUM(H239:J239)</f>
        <v>223950</v>
      </c>
      <c r="H239" s="36">
        <f t="shared" si="144"/>
        <v>212750</v>
      </c>
      <c r="I239" s="36">
        <f t="shared" si="144"/>
        <v>11200</v>
      </c>
      <c r="J239" s="36">
        <f t="shared" si="144"/>
        <v>0</v>
      </c>
      <c r="K239" s="62">
        <f t="shared" si="144"/>
        <v>0</v>
      </c>
      <c r="L239" s="63">
        <f t="shared" si="144"/>
        <v>0</v>
      </c>
      <c r="M239" s="63">
        <f t="shared" si="144"/>
        <v>0</v>
      </c>
      <c r="N239" s="63">
        <f t="shared" si="144"/>
        <v>0</v>
      </c>
      <c r="O239" s="35">
        <f>C239+G239+K239</f>
        <v>502094</v>
      </c>
    </row>
    <row r="240" spans="1:15" ht="30" x14ac:dyDescent="0.25">
      <c r="A240" s="119"/>
      <c r="B240" s="16" t="s">
        <v>6</v>
      </c>
      <c r="C240" s="62">
        <f>SUM(D240:F240)</f>
        <v>216135</v>
      </c>
      <c r="D240" s="13">
        <f>D248</f>
        <v>2835</v>
      </c>
      <c r="E240" s="63">
        <f t="shared" ref="E240:N240" si="145">E248</f>
        <v>0</v>
      </c>
      <c r="F240" s="63">
        <f t="shared" si="145"/>
        <v>213300</v>
      </c>
      <c r="G240" s="62">
        <f>SUM(H240:J240)</f>
        <v>144000</v>
      </c>
      <c r="H240" s="63">
        <f t="shared" si="145"/>
        <v>144000</v>
      </c>
      <c r="I240" s="63">
        <f t="shared" si="145"/>
        <v>0</v>
      </c>
      <c r="J240" s="63">
        <f t="shared" si="145"/>
        <v>0</v>
      </c>
      <c r="K240" s="62">
        <f t="shared" si="145"/>
        <v>0</v>
      </c>
      <c r="L240" s="63">
        <f t="shared" si="145"/>
        <v>0</v>
      </c>
      <c r="M240" s="63">
        <f t="shared" si="145"/>
        <v>0</v>
      </c>
      <c r="N240" s="63">
        <f t="shared" si="145"/>
        <v>0</v>
      </c>
      <c r="O240" s="17">
        <f>C240+G240+K240</f>
        <v>360135</v>
      </c>
    </row>
    <row r="241" spans="1:15" x14ac:dyDescent="0.25">
      <c r="A241" s="119"/>
      <c r="B241" s="112" t="s">
        <v>14</v>
      </c>
      <c r="C241" s="114">
        <f>SUM(D241:F242)</f>
        <v>57830.799999999996</v>
      </c>
      <c r="D241" s="117">
        <f>D249</f>
        <v>5827</v>
      </c>
      <c r="E241" s="117">
        <f t="shared" ref="E241:N241" si="146">E249</f>
        <v>11005.6</v>
      </c>
      <c r="F241" s="117">
        <f t="shared" si="146"/>
        <v>40998.199999999997</v>
      </c>
      <c r="G241" s="114">
        <f>SUM(H241:J242)</f>
        <v>60000</v>
      </c>
      <c r="H241" s="117">
        <f t="shared" si="146"/>
        <v>60000</v>
      </c>
      <c r="I241" s="117">
        <f t="shared" si="146"/>
        <v>0</v>
      </c>
      <c r="J241" s="117">
        <f t="shared" si="146"/>
        <v>0</v>
      </c>
      <c r="K241" s="114">
        <f t="shared" si="146"/>
        <v>0</v>
      </c>
      <c r="L241" s="117">
        <f t="shared" si="146"/>
        <v>0</v>
      </c>
      <c r="M241" s="117">
        <f t="shared" si="146"/>
        <v>0</v>
      </c>
      <c r="N241" s="117">
        <f t="shared" si="146"/>
        <v>0</v>
      </c>
      <c r="O241" s="114">
        <f>C241+G241+K241</f>
        <v>117830.79999999999</v>
      </c>
    </row>
    <row r="242" spans="1:15" x14ac:dyDescent="0.25">
      <c r="A242" s="119"/>
      <c r="B242" s="112"/>
      <c r="C242" s="114"/>
      <c r="D242" s="117"/>
      <c r="E242" s="117"/>
      <c r="F242" s="117"/>
      <c r="G242" s="114"/>
      <c r="H242" s="117"/>
      <c r="I242" s="117"/>
      <c r="J242" s="117"/>
      <c r="K242" s="114"/>
      <c r="L242" s="117"/>
      <c r="M242" s="117"/>
      <c r="N242" s="117"/>
      <c r="O242" s="114"/>
    </row>
    <row r="243" spans="1:15" x14ac:dyDescent="0.25">
      <c r="A243" s="119"/>
      <c r="B243" s="112" t="s">
        <v>7</v>
      </c>
      <c r="C243" s="114">
        <f>SUM(D243:F244)</f>
        <v>2178.1999999999998</v>
      </c>
      <c r="D243" s="117">
        <f>D250</f>
        <v>456.2</v>
      </c>
      <c r="E243" s="117">
        <f t="shared" ref="E243:M243" si="147">E250</f>
        <v>633.20000000000005</v>
      </c>
      <c r="F243" s="117">
        <f t="shared" si="147"/>
        <v>1088.8</v>
      </c>
      <c r="G243" s="114">
        <f>SUM(H243:J244)</f>
        <v>2050</v>
      </c>
      <c r="H243" s="117">
        <f t="shared" si="147"/>
        <v>2050</v>
      </c>
      <c r="I243" s="117">
        <f t="shared" si="147"/>
        <v>0</v>
      </c>
      <c r="J243" s="117">
        <f t="shared" si="147"/>
        <v>0</v>
      </c>
      <c r="K243" s="114">
        <f t="shared" si="147"/>
        <v>0</v>
      </c>
      <c r="L243" s="117">
        <f t="shared" si="147"/>
        <v>0</v>
      </c>
      <c r="M243" s="117">
        <f t="shared" si="147"/>
        <v>0</v>
      </c>
      <c r="N243" s="117">
        <f>N250</f>
        <v>0</v>
      </c>
      <c r="O243" s="114">
        <f>C243+G243+N243</f>
        <v>4228.2</v>
      </c>
    </row>
    <row r="244" spans="1:15" x14ac:dyDescent="0.25">
      <c r="A244" s="119"/>
      <c r="B244" s="112"/>
      <c r="C244" s="114"/>
      <c r="D244" s="117"/>
      <c r="E244" s="117"/>
      <c r="F244" s="117"/>
      <c r="G244" s="114"/>
      <c r="H244" s="117"/>
      <c r="I244" s="117"/>
      <c r="J244" s="117"/>
      <c r="K244" s="114"/>
      <c r="L244" s="117"/>
      <c r="M244" s="117"/>
      <c r="N244" s="117"/>
      <c r="O244" s="114"/>
    </row>
    <row r="245" spans="1:15" x14ac:dyDescent="0.25">
      <c r="A245" s="120"/>
      <c r="B245" s="16" t="s">
        <v>8</v>
      </c>
      <c r="C245" s="62">
        <f>SUM(D245:F245)</f>
        <v>2000</v>
      </c>
      <c r="D245" s="13">
        <f>D251</f>
        <v>0</v>
      </c>
      <c r="E245" s="63">
        <f t="shared" ref="E245:N245" si="148">E251</f>
        <v>0</v>
      </c>
      <c r="F245" s="63">
        <f t="shared" si="148"/>
        <v>2000</v>
      </c>
      <c r="G245" s="62">
        <f>SUM(H245:J245)</f>
        <v>17900</v>
      </c>
      <c r="H245" s="63">
        <f t="shared" si="148"/>
        <v>6700</v>
      </c>
      <c r="I245" s="63">
        <f t="shared" si="148"/>
        <v>11200</v>
      </c>
      <c r="J245" s="63">
        <f t="shared" si="148"/>
        <v>0</v>
      </c>
      <c r="K245" s="62">
        <f t="shared" si="148"/>
        <v>0</v>
      </c>
      <c r="L245" s="63">
        <f t="shared" si="148"/>
        <v>0</v>
      </c>
      <c r="M245" s="63">
        <f t="shared" si="148"/>
        <v>0</v>
      </c>
      <c r="N245" s="63">
        <f t="shared" si="148"/>
        <v>0</v>
      </c>
      <c r="O245" s="17">
        <f>C245+G245+N245</f>
        <v>19900</v>
      </c>
    </row>
    <row r="246" spans="1:15" x14ac:dyDescent="0.25">
      <c r="A246" s="138" t="s">
        <v>66</v>
      </c>
      <c r="B246" s="112" t="s">
        <v>5</v>
      </c>
      <c r="C246" s="114">
        <f>D246+E246+F246</f>
        <v>278144</v>
      </c>
      <c r="D246" s="114">
        <f>SUM(D248:D251)</f>
        <v>9118.2000000000007</v>
      </c>
      <c r="E246" s="114">
        <f t="shared" ref="E246:N246" si="149">SUM(E248:E251)</f>
        <v>11638.800000000001</v>
      </c>
      <c r="F246" s="114">
        <f t="shared" si="149"/>
        <v>257387</v>
      </c>
      <c r="G246" s="114">
        <f>H246+I246+J246</f>
        <v>223950</v>
      </c>
      <c r="H246" s="114">
        <f t="shared" si="149"/>
        <v>212750</v>
      </c>
      <c r="I246" s="114">
        <f t="shared" si="149"/>
        <v>11200</v>
      </c>
      <c r="J246" s="114">
        <f t="shared" si="149"/>
        <v>0</v>
      </c>
      <c r="K246" s="114">
        <f t="shared" si="149"/>
        <v>0</v>
      </c>
      <c r="L246" s="114">
        <f t="shared" si="149"/>
        <v>0</v>
      </c>
      <c r="M246" s="114">
        <f t="shared" si="149"/>
        <v>0</v>
      </c>
      <c r="N246" s="114">
        <f t="shared" si="149"/>
        <v>0</v>
      </c>
      <c r="O246" s="114">
        <f>C246+G246+K246</f>
        <v>502094</v>
      </c>
    </row>
    <row r="247" spans="1:15" x14ac:dyDescent="0.25">
      <c r="A247" s="139"/>
      <c r="B247" s="112"/>
      <c r="C247" s="114"/>
      <c r="D247" s="114"/>
      <c r="E247" s="114"/>
      <c r="F247" s="114"/>
      <c r="G247" s="114"/>
      <c r="H247" s="114"/>
      <c r="I247" s="114"/>
      <c r="J247" s="114"/>
      <c r="K247" s="114"/>
      <c r="L247" s="114"/>
      <c r="M247" s="114"/>
      <c r="N247" s="114"/>
      <c r="O247" s="114"/>
    </row>
    <row r="248" spans="1:15" ht="30" x14ac:dyDescent="0.25">
      <c r="A248" s="139"/>
      <c r="B248" s="16" t="s">
        <v>6</v>
      </c>
      <c r="C248" s="59">
        <f>SUM(D248:F248)</f>
        <v>216135</v>
      </c>
      <c r="D248" s="13">
        <v>2835</v>
      </c>
      <c r="E248" s="13">
        <v>0</v>
      </c>
      <c r="F248" s="13">
        <v>213300</v>
      </c>
      <c r="G248" s="59">
        <f>SUM(H248:J248)</f>
        <v>144000</v>
      </c>
      <c r="H248" s="13">
        <v>144000</v>
      </c>
      <c r="I248" s="13">
        <v>0</v>
      </c>
      <c r="J248" s="13">
        <v>0</v>
      </c>
      <c r="K248" s="59">
        <v>0</v>
      </c>
      <c r="L248" s="52">
        <v>0</v>
      </c>
      <c r="M248" s="50">
        <v>0</v>
      </c>
      <c r="N248" s="13">
        <v>0</v>
      </c>
      <c r="O248" s="17">
        <f>C248+G248+K248</f>
        <v>360135</v>
      </c>
    </row>
    <row r="249" spans="1:15" ht="30" x14ac:dyDescent="0.25">
      <c r="A249" s="139"/>
      <c r="B249" s="16" t="s">
        <v>14</v>
      </c>
      <c r="C249" s="59">
        <f>SUM(D249:F249)</f>
        <v>57830.799999999996</v>
      </c>
      <c r="D249" s="13">
        <v>5827</v>
      </c>
      <c r="E249" s="13">
        <v>11005.6</v>
      </c>
      <c r="F249" s="13">
        <v>40998.199999999997</v>
      </c>
      <c r="G249" s="59">
        <f>SUM(H249:J249)</f>
        <v>60000</v>
      </c>
      <c r="H249" s="13">
        <v>60000</v>
      </c>
      <c r="I249" s="13">
        <v>0</v>
      </c>
      <c r="J249" s="13">
        <v>0</v>
      </c>
      <c r="K249" s="59">
        <v>0</v>
      </c>
      <c r="L249" s="52">
        <v>0</v>
      </c>
      <c r="M249" s="50">
        <v>0</v>
      </c>
      <c r="N249" s="13">
        <v>0</v>
      </c>
      <c r="O249" s="17">
        <f>C249+G249+K249</f>
        <v>117830.79999999999</v>
      </c>
    </row>
    <row r="250" spans="1:15" x14ac:dyDescent="0.25">
      <c r="A250" s="139"/>
      <c r="B250" s="16" t="s">
        <v>7</v>
      </c>
      <c r="C250" s="59">
        <f t="shared" ref="C250:C251" si="150">SUM(D250:F250)</f>
        <v>2178.1999999999998</v>
      </c>
      <c r="D250" s="13">
        <v>456.2</v>
      </c>
      <c r="E250" s="13">
        <v>633.20000000000005</v>
      </c>
      <c r="F250" s="13">
        <v>1088.8</v>
      </c>
      <c r="G250" s="59">
        <f>SUM(H250:J250)</f>
        <v>2050</v>
      </c>
      <c r="H250" s="13">
        <v>2050</v>
      </c>
      <c r="I250" s="13">
        <v>0</v>
      </c>
      <c r="J250" s="13">
        <v>0</v>
      </c>
      <c r="K250" s="59">
        <v>0</v>
      </c>
      <c r="L250" s="52">
        <v>0</v>
      </c>
      <c r="M250" s="50">
        <v>0</v>
      </c>
      <c r="N250" s="13">
        <v>0</v>
      </c>
      <c r="O250" s="17">
        <f>C250+G250+K250</f>
        <v>4228.2</v>
      </c>
    </row>
    <row r="251" spans="1:15" x14ac:dyDescent="0.25">
      <c r="A251" s="140"/>
      <c r="B251" s="16" t="s">
        <v>8</v>
      </c>
      <c r="C251" s="59">
        <f t="shared" si="150"/>
        <v>2000</v>
      </c>
      <c r="D251" s="13">
        <v>0</v>
      </c>
      <c r="E251" s="13">
        <v>0</v>
      </c>
      <c r="F251" s="13">
        <v>2000</v>
      </c>
      <c r="G251" s="59">
        <f>SUM(H251:J251)</f>
        <v>17900</v>
      </c>
      <c r="H251" s="13">
        <v>6700</v>
      </c>
      <c r="I251" s="13">
        <v>11200</v>
      </c>
      <c r="J251" s="13">
        <v>0</v>
      </c>
      <c r="K251" s="59">
        <v>0</v>
      </c>
      <c r="L251" s="52">
        <v>0</v>
      </c>
      <c r="M251" s="50">
        <v>0</v>
      </c>
      <c r="N251" s="13">
        <v>0</v>
      </c>
      <c r="O251" s="17">
        <f>C251+G251+K251</f>
        <v>19900</v>
      </c>
    </row>
    <row r="252" spans="1:15" x14ac:dyDescent="0.25">
      <c r="A252" s="42" t="s">
        <v>41</v>
      </c>
      <c r="B252" s="16" t="s">
        <v>5</v>
      </c>
      <c r="C252" s="26">
        <f>SUM(D252:F252)</f>
        <v>249184.40000000002</v>
      </c>
      <c r="D252" s="26">
        <f>SUM(D253:D256)</f>
        <v>66447.3</v>
      </c>
      <c r="E252" s="79">
        <f t="shared" ref="E252:I252" si="151">SUM(E253:E256)</f>
        <v>91003.400000000009</v>
      </c>
      <c r="F252" s="79">
        <f t="shared" si="151"/>
        <v>91733.7</v>
      </c>
      <c r="G252" s="79">
        <f t="shared" si="151"/>
        <v>235962.8</v>
      </c>
      <c r="H252" s="79">
        <f t="shared" si="151"/>
        <v>60258.400000000001</v>
      </c>
      <c r="I252" s="79">
        <f t="shared" si="151"/>
        <v>175704.4</v>
      </c>
      <c r="J252" s="62">
        <v>0</v>
      </c>
      <c r="K252" s="68">
        <v>0</v>
      </c>
      <c r="L252" s="68">
        <v>0</v>
      </c>
      <c r="M252" s="68">
        <v>0</v>
      </c>
      <c r="N252" s="68">
        <v>0</v>
      </c>
      <c r="O252" s="28">
        <f>C252+G252+K252</f>
        <v>485147.2</v>
      </c>
    </row>
    <row r="253" spans="1:15" ht="30" x14ac:dyDescent="0.25">
      <c r="A253" s="139" t="s">
        <v>67</v>
      </c>
      <c r="B253" s="16" t="s">
        <v>6</v>
      </c>
      <c r="C253" s="79">
        <f t="shared" ref="C253:C256" si="152">SUM(D253:F253)</f>
        <v>25865.7</v>
      </c>
      <c r="D253" s="17">
        <f>D258+D264+D270+D275</f>
        <v>5119.3999999999996</v>
      </c>
      <c r="E253" s="79">
        <f t="shared" ref="E253:N253" si="153">E258+E264+E270+E275</f>
        <v>6886.3</v>
      </c>
      <c r="F253" s="79">
        <f t="shared" si="153"/>
        <v>13860</v>
      </c>
      <c r="G253" s="79">
        <f t="shared" ref="G253:G256" si="154">SUM(H253:J253)</f>
        <v>72330</v>
      </c>
      <c r="H253" s="79">
        <f t="shared" si="153"/>
        <v>9240</v>
      </c>
      <c r="I253" s="79">
        <f t="shared" si="153"/>
        <v>63090</v>
      </c>
      <c r="J253" s="79">
        <f t="shared" si="153"/>
        <v>0</v>
      </c>
      <c r="K253" s="79">
        <f t="shared" si="153"/>
        <v>0</v>
      </c>
      <c r="L253" s="79">
        <f t="shared" si="153"/>
        <v>0</v>
      </c>
      <c r="M253" s="79">
        <f t="shared" si="153"/>
        <v>0</v>
      </c>
      <c r="N253" s="79">
        <f t="shared" si="153"/>
        <v>0</v>
      </c>
      <c r="O253" s="80">
        <f t="shared" ref="O253:O256" si="155">C253+G253+K253</f>
        <v>98195.7</v>
      </c>
    </row>
    <row r="254" spans="1:15" ht="30" x14ac:dyDescent="0.25">
      <c r="A254" s="141"/>
      <c r="B254" s="16" t="s">
        <v>14</v>
      </c>
      <c r="C254" s="79">
        <f t="shared" si="152"/>
        <v>14258.599999999999</v>
      </c>
      <c r="D254" s="79">
        <f t="shared" ref="D254:N256" si="156">D259+D265+D271+D276</f>
        <v>6686.6</v>
      </c>
      <c r="E254" s="79">
        <f t="shared" si="156"/>
        <v>1798.3</v>
      </c>
      <c r="F254" s="79">
        <f t="shared" si="156"/>
        <v>5773.7</v>
      </c>
      <c r="G254" s="79">
        <f t="shared" si="154"/>
        <v>22594.800000000003</v>
      </c>
      <c r="H254" s="79">
        <f t="shared" si="156"/>
        <v>4618.3999999999996</v>
      </c>
      <c r="I254" s="79">
        <f t="shared" si="156"/>
        <v>17976.400000000001</v>
      </c>
      <c r="J254" s="79">
        <f t="shared" si="156"/>
        <v>0</v>
      </c>
      <c r="K254" s="79">
        <f t="shared" si="156"/>
        <v>0</v>
      </c>
      <c r="L254" s="79">
        <f t="shared" si="156"/>
        <v>0</v>
      </c>
      <c r="M254" s="79">
        <f t="shared" si="156"/>
        <v>0</v>
      </c>
      <c r="N254" s="79">
        <f t="shared" si="156"/>
        <v>0</v>
      </c>
      <c r="O254" s="80">
        <f t="shared" si="155"/>
        <v>36853.4</v>
      </c>
    </row>
    <row r="255" spans="1:15" x14ac:dyDescent="0.25">
      <c r="A255" s="141"/>
      <c r="B255" s="16" t="s">
        <v>7</v>
      </c>
      <c r="C255" s="79">
        <f t="shared" si="152"/>
        <v>1994.7</v>
      </c>
      <c r="D255" s="79">
        <f t="shared" si="156"/>
        <v>1351</v>
      </c>
      <c r="E255" s="79">
        <f t="shared" si="156"/>
        <v>643.70000000000005</v>
      </c>
      <c r="F255" s="79">
        <f t="shared" si="156"/>
        <v>0</v>
      </c>
      <c r="G255" s="79">
        <f t="shared" si="154"/>
        <v>104</v>
      </c>
      <c r="H255" s="79">
        <f t="shared" si="156"/>
        <v>0</v>
      </c>
      <c r="I255" s="79">
        <f t="shared" si="156"/>
        <v>104</v>
      </c>
      <c r="J255" s="79">
        <f t="shared" si="156"/>
        <v>0</v>
      </c>
      <c r="K255" s="79">
        <f t="shared" si="156"/>
        <v>0</v>
      </c>
      <c r="L255" s="79">
        <f t="shared" si="156"/>
        <v>0</v>
      </c>
      <c r="M255" s="79">
        <f t="shared" si="156"/>
        <v>0</v>
      </c>
      <c r="N255" s="79">
        <f t="shared" si="156"/>
        <v>0</v>
      </c>
      <c r="O255" s="80">
        <f t="shared" si="155"/>
        <v>2098.6999999999998</v>
      </c>
    </row>
    <row r="256" spans="1:15" x14ac:dyDescent="0.25">
      <c r="A256" s="142"/>
      <c r="B256" s="16" t="s">
        <v>8</v>
      </c>
      <c r="C256" s="79">
        <f t="shared" si="152"/>
        <v>207065.40000000002</v>
      </c>
      <c r="D256" s="79">
        <f t="shared" si="156"/>
        <v>53290.3</v>
      </c>
      <c r="E256" s="79">
        <f t="shared" si="156"/>
        <v>81675.100000000006</v>
      </c>
      <c r="F256" s="79">
        <f t="shared" si="156"/>
        <v>72100</v>
      </c>
      <c r="G256" s="79">
        <f t="shared" si="154"/>
        <v>140934</v>
      </c>
      <c r="H256" s="79">
        <f t="shared" si="156"/>
        <v>46400</v>
      </c>
      <c r="I256" s="79">
        <f t="shared" si="156"/>
        <v>94534</v>
      </c>
      <c r="J256" s="79">
        <f t="shared" si="156"/>
        <v>0</v>
      </c>
      <c r="K256" s="79">
        <f t="shared" si="156"/>
        <v>0</v>
      </c>
      <c r="L256" s="79">
        <f t="shared" si="156"/>
        <v>0</v>
      </c>
      <c r="M256" s="79">
        <f t="shared" si="156"/>
        <v>0</v>
      </c>
      <c r="N256" s="79">
        <f t="shared" si="156"/>
        <v>0</v>
      </c>
      <c r="O256" s="80">
        <f t="shared" si="155"/>
        <v>347999.4</v>
      </c>
    </row>
    <row r="257" spans="1:15" x14ac:dyDescent="0.25">
      <c r="A257" s="118" t="s">
        <v>79</v>
      </c>
      <c r="B257" s="16" t="s">
        <v>5</v>
      </c>
      <c r="C257" s="62">
        <f>SUM(D257:F257)</f>
        <v>186684.40000000002</v>
      </c>
      <c r="D257" s="62">
        <f>D258+D259+D260+D261</f>
        <v>60947.3</v>
      </c>
      <c r="E257" s="62">
        <f>E258+E259+E260+E261</f>
        <v>74003.399999999994</v>
      </c>
      <c r="F257" s="62">
        <f>SUM(F258:F261)</f>
        <v>51733.7</v>
      </c>
      <c r="G257" s="62">
        <f t="shared" ref="G257:J257" si="157">SUM(G258:G261)</f>
        <v>235962.8</v>
      </c>
      <c r="H257" s="62">
        <f t="shared" si="157"/>
        <v>60258.400000000001</v>
      </c>
      <c r="I257" s="62">
        <f t="shared" si="157"/>
        <v>175704.4</v>
      </c>
      <c r="J257" s="62">
        <f t="shared" si="157"/>
        <v>0</v>
      </c>
      <c r="K257" s="62">
        <v>0</v>
      </c>
      <c r="L257" s="62">
        <v>0</v>
      </c>
      <c r="M257" s="62">
        <v>0</v>
      </c>
      <c r="N257" s="62">
        <v>0</v>
      </c>
      <c r="O257" s="26">
        <f>C257+G257+J257</f>
        <v>422647.2</v>
      </c>
    </row>
    <row r="258" spans="1:15" ht="30" x14ac:dyDescent="0.25">
      <c r="A258" s="119"/>
      <c r="B258" s="16" t="s">
        <v>6</v>
      </c>
      <c r="C258" s="62">
        <f t="shared" ref="C258:C261" si="158">SUM(D258:F258)</f>
        <v>25865.7</v>
      </c>
      <c r="D258" s="13">
        <v>5119.3999999999996</v>
      </c>
      <c r="E258" s="63">
        <v>6886.3</v>
      </c>
      <c r="F258" s="13">
        <v>13860</v>
      </c>
      <c r="G258" s="62">
        <f>H258+I258+J258</f>
        <v>72330</v>
      </c>
      <c r="H258" s="13">
        <v>9240</v>
      </c>
      <c r="I258" s="13">
        <v>63090</v>
      </c>
      <c r="J258" s="13">
        <v>0</v>
      </c>
      <c r="K258" s="62">
        <v>0</v>
      </c>
      <c r="L258" s="63">
        <v>0</v>
      </c>
      <c r="M258" s="63">
        <v>0</v>
      </c>
      <c r="N258" s="13">
        <v>0</v>
      </c>
      <c r="O258" s="17">
        <f>C258+G258+K258</f>
        <v>98195.7</v>
      </c>
    </row>
    <row r="259" spans="1:15" ht="30" x14ac:dyDescent="0.25">
      <c r="A259" s="119"/>
      <c r="B259" s="16" t="s">
        <v>14</v>
      </c>
      <c r="C259" s="62">
        <f t="shared" si="158"/>
        <v>9308.5999999999985</v>
      </c>
      <c r="D259" s="13">
        <v>1736.6</v>
      </c>
      <c r="E259" s="13">
        <v>1798.3</v>
      </c>
      <c r="F259" s="13">
        <v>5773.7</v>
      </c>
      <c r="G259" s="62">
        <f t="shared" ref="G259:G261" si="159">H259+I259+J259</f>
        <v>22594.800000000003</v>
      </c>
      <c r="H259" s="13">
        <v>4618.3999999999996</v>
      </c>
      <c r="I259" s="13">
        <v>17976.400000000001</v>
      </c>
      <c r="J259" s="13">
        <v>0</v>
      </c>
      <c r="K259" s="62">
        <v>0</v>
      </c>
      <c r="L259" s="63">
        <v>0</v>
      </c>
      <c r="M259" s="63">
        <v>0</v>
      </c>
      <c r="N259" s="13">
        <v>0</v>
      </c>
      <c r="O259" s="17">
        <f>C259+G259+K259</f>
        <v>31903.4</v>
      </c>
    </row>
    <row r="260" spans="1:15" x14ac:dyDescent="0.25">
      <c r="A260" s="119"/>
      <c r="B260" s="16" t="s">
        <v>7</v>
      </c>
      <c r="C260" s="62">
        <f>SUM(D260:F260)</f>
        <v>1994.7</v>
      </c>
      <c r="D260" s="25">
        <v>1351</v>
      </c>
      <c r="E260" s="25">
        <v>643.70000000000005</v>
      </c>
      <c r="F260" s="13">
        <v>0</v>
      </c>
      <c r="G260" s="62">
        <f t="shared" si="159"/>
        <v>104</v>
      </c>
      <c r="H260" s="13">
        <v>0</v>
      </c>
      <c r="I260" s="13">
        <v>104</v>
      </c>
      <c r="J260" s="13">
        <v>0</v>
      </c>
      <c r="K260" s="62">
        <v>0</v>
      </c>
      <c r="L260" s="63">
        <v>0</v>
      </c>
      <c r="M260" s="63">
        <v>0</v>
      </c>
      <c r="N260" s="13">
        <v>0</v>
      </c>
      <c r="O260" s="26">
        <f>C260+G260+K260</f>
        <v>2098.6999999999998</v>
      </c>
    </row>
    <row r="261" spans="1:15" x14ac:dyDescent="0.25">
      <c r="A261" s="120"/>
      <c r="B261" s="16" t="s">
        <v>8</v>
      </c>
      <c r="C261" s="62">
        <f t="shared" si="158"/>
        <v>149515.4</v>
      </c>
      <c r="D261" s="13">
        <v>52740.3</v>
      </c>
      <c r="E261" s="13">
        <v>64675.1</v>
      </c>
      <c r="F261" s="13">
        <v>32100</v>
      </c>
      <c r="G261" s="62">
        <f t="shared" si="159"/>
        <v>140934</v>
      </c>
      <c r="H261" s="13">
        <v>46400</v>
      </c>
      <c r="I261" s="13">
        <v>94534</v>
      </c>
      <c r="J261" s="13">
        <v>0</v>
      </c>
      <c r="K261" s="62">
        <v>0</v>
      </c>
      <c r="L261" s="63">
        <v>0</v>
      </c>
      <c r="M261" s="63">
        <v>0</v>
      </c>
      <c r="N261" s="13">
        <v>0</v>
      </c>
      <c r="O261" s="17">
        <f>C261+G261+K261</f>
        <v>290449.40000000002</v>
      </c>
    </row>
    <row r="262" spans="1:15" x14ac:dyDescent="0.25">
      <c r="A262" s="130" t="s">
        <v>110</v>
      </c>
      <c r="B262" s="112" t="s">
        <v>5</v>
      </c>
      <c r="C262" s="114">
        <f>D262+E262</f>
        <v>5500</v>
      </c>
      <c r="D262" s="114">
        <f>D264+D265+D266+D267</f>
        <v>5500</v>
      </c>
      <c r="E262" s="114">
        <f>E264+E265+E266+E267</f>
        <v>0</v>
      </c>
      <c r="F262" s="114">
        <v>0</v>
      </c>
      <c r="G262" s="114">
        <v>0</v>
      </c>
      <c r="H262" s="114">
        <v>0</v>
      </c>
      <c r="I262" s="114">
        <v>0</v>
      </c>
      <c r="J262" s="114">
        <v>0</v>
      </c>
      <c r="K262" s="84">
        <v>0</v>
      </c>
      <c r="L262" s="84">
        <v>0</v>
      </c>
      <c r="M262" s="84">
        <v>0</v>
      </c>
      <c r="N262" s="114">
        <v>0</v>
      </c>
      <c r="O262" s="114">
        <f>C262+G262+K262</f>
        <v>5500</v>
      </c>
    </row>
    <row r="263" spans="1:15" x14ac:dyDescent="0.25">
      <c r="A263" s="109"/>
      <c r="B263" s="112"/>
      <c r="C263" s="114"/>
      <c r="D263" s="114"/>
      <c r="E263" s="114"/>
      <c r="F263" s="114"/>
      <c r="G263" s="114"/>
      <c r="H263" s="114"/>
      <c r="I263" s="114"/>
      <c r="J263" s="114"/>
      <c r="K263" s="85"/>
      <c r="L263" s="85"/>
      <c r="M263" s="85"/>
      <c r="N263" s="114"/>
      <c r="O263" s="114"/>
    </row>
    <row r="264" spans="1:15" ht="30" x14ac:dyDescent="0.25">
      <c r="A264" s="109"/>
      <c r="B264" s="16" t="s">
        <v>6</v>
      </c>
      <c r="C264" s="13">
        <v>0</v>
      </c>
      <c r="D264" s="13">
        <v>0</v>
      </c>
      <c r="E264" s="13">
        <v>0</v>
      </c>
      <c r="F264" s="13">
        <v>0</v>
      </c>
      <c r="G264" s="13">
        <v>0</v>
      </c>
      <c r="H264" s="13">
        <v>0</v>
      </c>
      <c r="I264" s="13">
        <v>0</v>
      </c>
      <c r="J264" s="13">
        <v>0</v>
      </c>
      <c r="K264" s="52">
        <v>0</v>
      </c>
      <c r="L264" s="52">
        <v>0</v>
      </c>
      <c r="M264" s="50">
        <v>0</v>
      </c>
      <c r="N264" s="13">
        <v>0</v>
      </c>
      <c r="O264" s="17">
        <v>0</v>
      </c>
    </row>
    <row r="265" spans="1:15" ht="30" x14ac:dyDescent="0.25">
      <c r="A265" s="109"/>
      <c r="B265" s="16" t="s">
        <v>14</v>
      </c>
      <c r="C265" s="13">
        <f>SUM(D265:F265)</f>
        <v>4950</v>
      </c>
      <c r="D265" s="13">
        <v>4950</v>
      </c>
      <c r="E265" s="13">
        <v>0</v>
      </c>
      <c r="F265" s="13">
        <v>0</v>
      </c>
      <c r="G265" s="13">
        <v>0</v>
      </c>
      <c r="H265" s="13">
        <v>0</v>
      </c>
      <c r="I265" s="13">
        <v>0</v>
      </c>
      <c r="J265" s="13">
        <v>0</v>
      </c>
      <c r="K265" s="52">
        <v>0</v>
      </c>
      <c r="L265" s="52">
        <v>0</v>
      </c>
      <c r="M265" s="50">
        <v>0</v>
      </c>
      <c r="N265" s="13">
        <v>0</v>
      </c>
      <c r="O265" s="17">
        <f>C265+G265+K265</f>
        <v>4950</v>
      </c>
    </row>
    <row r="266" spans="1:15" x14ac:dyDescent="0.25">
      <c r="A266" s="109"/>
      <c r="B266" s="16" t="s">
        <v>7</v>
      </c>
      <c r="C266" s="13">
        <v>0</v>
      </c>
      <c r="D266" s="13">
        <v>0</v>
      </c>
      <c r="E266" s="13">
        <v>0</v>
      </c>
      <c r="F266" s="13">
        <v>0</v>
      </c>
      <c r="G266" s="13">
        <v>0</v>
      </c>
      <c r="H266" s="13">
        <v>0</v>
      </c>
      <c r="I266" s="13">
        <v>0</v>
      </c>
      <c r="J266" s="13">
        <v>0</v>
      </c>
      <c r="K266" s="52">
        <v>0</v>
      </c>
      <c r="L266" s="52">
        <v>0</v>
      </c>
      <c r="M266" s="50">
        <v>0</v>
      </c>
      <c r="N266" s="13">
        <v>0</v>
      </c>
      <c r="O266" s="17">
        <v>0</v>
      </c>
    </row>
    <row r="267" spans="1:15" x14ac:dyDescent="0.25">
      <c r="A267" s="109"/>
      <c r="B267" s="112" t="s">
        <v>8</v>
      </c>
      <c r="C267" s="117">
        <f>D267+E267</f>
        <v>550</v>
      </c>
      <c r="D267" s="117">
        <v>550</v>
      </c>
      <c r="E267" s="117">
        <v>0</v>
      </c>
      <c r="F267" s="117">
        <v>0</v>
      </c>
      <c r="G267" s="117">
        <v>0</v>
      </c>
      <c r="H267" s="117">
        <v>0</v>
      </c>
      <c r="I267" s="117">
        <v>0</v>
      </c>
      <c r="J267" s="117">
        <v>0</v>
      </c>
      <c r="K267" s="86">
        <v>0</v>
      </c>
      <c r="L267" s="86">
        <v>0</v>
      </c>
      <c r="M267" s="86">
        <v>0</v>
      </c>
      <c r="N267" s="117">
        <v>0</v>
      </c>
      <c r="O267" s="114">
        <f>C267</f>
        <v>550</v>
      </c>
    </row>
    <row r="268" spans="1:15" x14ac:dyDescent="0.25">
      <c r="A268" s="131"/>
      <c r="B268" s="112"/>
      <c r="C268" s="117"/>
      <c r="D268" s="117"/>
      <c r="E268" s="117"/>
      <c r="F268" s="117"/>
      <c r="G268" s="117"/>
      <c r="H268" s="117"/>
      <c r="I268" s="117"/>
      <c r="J268" s="117"/>
      <c r="K268" s="87"/>
      <c r="L268" s="87"/>
      <c r="M268" s="87"/>
      <c r="N268" s="117"/>
      <c r="O268" s="114"/>
    </row>
    <row r="269" spans="1:15" x14ac:dyDescent="0.25">
      <c r="A269" s="147" t="s">
        <v>111</v>
      </c>
      <c r="B269" s="65" t="s">
        <v>5</v>
      </c>
      <c r="C269" s="64">
        <f>SUM(C270:C273)</f>
        <v>17000</v>
      </c>
      <c r="D269" s="64">
        <f t="shared" ref="D269:N269" si="160">SUM(D270:D273)</f>
        <v>0</v>
      </c>
      <c r="E269" s="64">
        <f t="shared" si="160"/>
        <v>17000</v>
      </c>
      <c r="F269" s="64">
        <f t="shared" si="160"/>
        <v>0</v>
      </c>
      <c r="G269" s="64">
        <f t="shared" si="160"/>
        <v>0</v>
      </c>
      <c r="H269" s="64">
        <f t="shared" si="160"/>
        <v>0</v>
      </c>
      <c r="I269" s="64">
        <f t="shared" si="160"/>
        <v>0</v>
      </c>
      <c r="J269" s="64">
        <f t="shared" si="160"/>
        <v>0</v>
      </c>
      <c r="K269" s="64">
        <f t="shared" si="160"/>
        <v>0</v>
      </c>
      <c r="L269" s="64">
        <f t="shared" si="160"/>
        <v>0</v>
      </c>
      <c r="M269" s="64">
        <f t="shared" si="160"/>
        <v>0</v>
      </c>
      <c r="N269" s="64">
        <f t="shared" si="160"/>
        <v>0</v>
      </c>
      <c r="O269" s="64">
        <f>C269+G269+K269</f>
        <v>17000</v>
      </c>
    </row>
    <row r="270" spans="1:15" ht="30" x14ac:dyDescent="0.25">
      <c r="A270" s="148"/>
      <c r="B270" s="65" t="s">
        <v>6</v>
      </c>
      <c r="C270" s="64">
        <f>SUM(D270:F270)</f>
        <v>0</v>
      </c>
      <c r="D270" s="66">
        <v>0</v>
      </c>
      <c r="E270" s="66">
        <v>0</v>
      </c>
      <c r="F270" s="66">
        <v>0</v>
      </c>
      <c r="G270" s="64">
        <v>0</v>
      </c>
      <c r="H270" s="66">
        <v>0</v>
      </c>
      <c r="I270" s="66">
        <v>0</v>
      </c>
      <c r="J270" s="66">
        <v>0</v>
      </c>
      <c r="K270" s="64">
        <v>0</v>
      </c>
      <c r="L270" s="66">
        <v>0</v>
      </c>
      <c r="M270" s="66">
        <v>0</v>
      </c>
      <c r="N270" s="66">
        <v>0</v>
      </c>
      <c r="O270" s="64">
        <f t="shared" ref="O270:O273" si="161">C270+G270+K270</f>
        <v>0</v>
      </c>
    </row>
    <row r="271" spans="1:15" ht="30" x14ac:dyDescent="0.25">
      <c r="A271" s="148"/>
      <c r="B271" s="65" t="s">
        <v>14</v>
      </c>
      <c r="C271" s="64">
        <f t="shared" ref="C271:C273" si="162">SUM(D271:F271)</f>
        <v>0</v>
      </c>
      <c r="D271" s="66">
        <v>0</v>
      </c>
      <c r="E271" s="66">
        <v>0</v>
      </c>
      <c r="F271" s="66">
        <v>0</v>
      </c>
      <c r="G271" s="64">
        <v>0</v>
      </c>
      <c r="H271" s="66">
        <v>0</v>
      </c>
      <c r="I271" s="66">
        <v>0</v>
      </c>
      <c r="J271" s="66">
        <v>0</v>
      </c>
      <c r="K271" s="64">
        <v>0</v>
      </c>
      <c r="L271" s="66">
        <v>0</v>
      </c>
      <c r="M271" s="66">
        <v>0</v>
      </c>
      <c r="N271" s="66">
        <v>0</v>
      </c>
      <c r="O271" s="64">
        <f t="shared" si="161"/>
        <v>0</v>
      </c>
    </row>
    <row r="272" spans="1:15" x14ac:dyDescent="0.25">
      <c r="A272" s="148"/>
      <c r="B272" s="65" t="s">
        <v>7</v>
      </c>
      <c r="C272" s="64">
        <f t="shared" si="162"/>
        <v>0</v>
      </c>
      <c r="D272" s="66">
        <v>0</v>
      </c>
      <c r="E272" s="66">
        <v>0</v>
      </c>
      <c r="F272" s="66">
        <v>0</v>
      </c>
      <c r="G272" s="64">
        <v>0</v>
      </c>
      <c r="H272" s="66">
        <v>0</v>
      </c>
      <c r="I272" s="66">
        <v>0</v>
      </c>
      <c r="J272" s="66">
        <v>0</v>
      </c>
      <c r="K272" s="64">
        <v>0</v>
      </c>
      <c r="L272" s="66">
        <v>0</v>
      </c>
      <c r="M272" s="66">
        <v>0</v>
      </c>
      <c r="N272" s="66">
        <v>0</v>
      </c>
      <c r="O272" s="64">
        <f t="shared" si="161"/>
        <v>0</v>
      </c>
    </row>
    <row r="273" spans="1:15" x14ac:dyDescent="0.25">
      <c r="A273" s="149"/>
      <c r="B273" s="65" t="s">
        <v>8</v>
      </c>
      <c r="C273" s="64">
        <f t="shared" si="162"/>
        <v>17000</v>
      </c>
      <c r="D273" s="66">
        <v>0</v>
      </c>
      <c r="E273" s="66">
        <v>17000</v>
      </c>
      <c r="F273" s="66">
        <v>0</v>
      </c>
      <c r="G273" s="64">
        <v>0</v>
      </c>
      <c r="H273" s="66">
        <v>0</v>
      </c>
      <c r="I273" s="66">
        <v>0</v>
      </c>
      <c r="J273" s="66">
        <v>0</v>
      </c>
      <c r="K273" s="64">
        <v>0</v>
      </c>
      <c r="L273" s="66">
        <v>0</v>
      </c>
      <c r="M273" s="66">
        <v>0</v>
      </c>
      <c r="N273" s="66">
        <v>0</v>
      </c>
      <c r="O273" s="64">
        <f t="shared" si="161"/>
        <v>17000</v>
      </c>
    </row>
    <row r="274" spans="1:15" x14ac:dyDescent="0.25">
      <c r="A274" s="147" t="s">
        <v>112</v>
      </c>
      <c r="B274" s="65" t="s">
        <v>5</v>
      </c>
      <c r="C274" s="64">
        <f>SUM(C275:C278)</f>
        <v>40000</v>
      </c>
      <c r="D274" s="64">
        <f t="shared" ref="D274:N274" si="163">SUM(D275:D278)</f>
        <v>0</v>
      </c>
      <c r="E274" s="64">
        <f t="shared" si="163"/>
        <v>0</v>
      </c>
      <c r="F274" s="64">
        <f t="shared" si="163"/>
        <v>40000</v>
      </c>
      <c r="G274" s="64">
        <f t="shared" si="163"/>
        <v>0</v>
      </c>
      <c r="H274" s="64">
        <f t="shared" si="163"/>
        <v>0</v>
      </c>
      <c r="I274" s="64">
        <f t="shared" si="163"/>
        <v>0</v>
      </c>
      <c r="J274" s="64">
        <f t="shared" si="163"/>
        <v>0</v>
      </c>
      <c r="K274" s="64">
        <f t="shared" si="163"/>
        <v>0</v>
      </c>
      <c r="L274" s="64">
        <f t="shared" si="163"/>
        <v>0</v>
      </c>
      <c r="M274" s="64">
        <f t="shared" si="163"/>
        <v>0</v>
      </c>
      <c r="N274" s="64">
        <f t="shared" si="163"/>
        <v>0</v>
      </c>
      <c r="O274" s="64">
        <f>C274+G274+K274</f>
        <v>40000</v>
      </c>
    </row>
    <row r="275" spans="1:15" ht="30" x14ac:dyDescent="0.25">
      <c r="A275" s="148"/>
      <c r="B275" s="65" t="s">
        <v>6</v>
      </c>
      <c r="C275" s="64">
        <f>SUM(D275:F275)</f>
        <v>0</v>
      </c>
      <c r="D275" s="66">
        <v>0</v>
      </c>
      <c r="E275" s="66">
        <v>0</v>
      </c>
      <c r="F275" s="66">
        <v>0</v>
      </c>
      <c r="G275" s="64">
        <v>0</v>
      </c>
      <c r="H275" s="66">
        <v>0</v>
      </c>
      <c r="I275" s="66">
        <v>0</v>
      </c>
      <c r="J275" s="66">
        <v>0</v>
      </c>
      <c r="K275" s="64">
        <v>0</v>
      </c>
      <c r="L275" s="66">
        <v>0</v>
      </c>
      <c r="M275" s="66">
        <v>0</v>
      </c>
      <c r="N275" s="66">
        <v>0</v>
      </c>
      <c r="O275" s="64">
        <f t="shared" ref="O275:O277" si="164">C275+G275+K275</f>
        <v>0</v>
      </c>
    </row>
    <row r="276" spans="1:15" ht="30" x14ac:dyDescent="0.25">
      <c r="A276" s="148"/>
      <c r="B276" s="65" t="s">
        <v>14</v>
      </c>
      <c r="C276" s="64">
        <f t="shared" ref="C276:C277" si="165">SUM(D276:F276)</f>
        <v>0</v>
      </c>
      <c r="D276" s="66">
        <v>0</v>
      </c>
      <c r="E276" s="66">
        <v>0</v>
      </c>
      <c r="F276" s="66">
        <v>0</v>
      </c>
      <c r="G276" s="64">
        <v>0</v>
      </c>
      <c r="H276" s="66">
        <v>0</v>
      </c>
      <c r="I276" s="66">
        <v>0</v>
      </c>
      <c r="J276" s="66">
        <v>0</v>
      </c>
      <c r="K276" s="64">
        <v>0</v>
      </c>
      <c r="L276" s="66">
        <v>0</v>
      </c>
      <c r="M276" s="66">
        <v>0</v>
      </c>
      <c r="N276" s="66">
        <v>0</v>
      </c>
      <c r="O276" s="64">
        <f t="shared" si="164"/>
        <v>0</v>
      </c>
    </row>
    <row r="277" spans="1:15" x14ac:dyDescent="0.25">
      <c r="A277" s="148"/>
      <c r="B277" s="65" t="s">
        <v>7</v>
      </c>
      <c r="C277" s="64">
        <f t="shared" si="165"/>
        <v>0</v>
      </c>
      <c r="D277" s="66">
        <v>0</v>
      </c>
      <c r="E277" s="66">
        <v>0</v>
      </c>
      <c r="F277" s="66">
        <v>0</v>
      </c>
      <c r="G277" s="64">
        <v>0</v>
      </c>
      <c r="H277" s="66">
        <v>0</v>
      </c>
      <c r="I277" s="66">
        <v>0</v>
      </c>
      <c r="J277" s="66">
        <v>0</v>
      </c>
      <c r="K277" s="64">
        <v>0</v>
      </c>
      <c r="L277" s="66">
        <v>0</v>
      </c>
      <c r="M277" s="66">
        <v>0</v>
      </c>
      <c r="N277" s="66">
        <v>0</v>
      </c>
      <c r="O277" s="64">
        <f t="shared" si="164"/>
        <v>0</v>
      </c>
    </row>
    <row r="278" spans="1:15" x14ac:dyDescent="0.25">
      <c r="A278" s="149"/>
      <c r="B278" s="65" t="s">
        <v>8</v>
      </c>
      <c r="C278" s="64">
        <f>SUM(D278:F278)</f>
        <v>40000</v>
      </c>
      <c r="D278" s="66">
        <v>0</v>
      </c>
      <c r="E278" s="66">
        <v>0</v>
      </c>
      <c r="F278" s="66">
        <v>40000</v>
      </c>
      <c r="G278" s="64">
        <v>0</v>
      </c>
      <c r="H278" s="66">
        <v>0</v>
      </c>
      <c r="I278" s="66">
        <v>0</v>
      </c>
      <c r="J278" s="66">
        <v>0</v>
      </c>
      <c r="K278" s="64">
        <v>0</v>
      </c>
      <c r="L278" s="66">
        <v>0</v>
      </c>
      <c r="M278" s="66">
        <v>0</v>
      </c>
      <c r="N278" s="66">
        <v>0</v>
      </c>
      <c r="O278" s="64">
        <f>C278+G278+K278</f>
        <v>40000</v>
      </c>
    </row>
    <row r="279" spans="1:15" x14ac:dyDescent="0.25">
      <c r="A279" s="42" t="s">
        <v>42</v>
      </c>
      <c r="B279" s="16" t="s">
        <v>5</v>
      </c>
      <c r="C279" s="68">
        <f>SUM(D279:F279)</f>
        <v>2320</v>
      </c>
      <c r="D279" s="68">
        <v>0</v>
      </c>
      <c r="E279" s="68">
        <f>SUM(E280:E283)</f>
        <v>2320</v>
      </c>
      <c r="F279" s="68">
        <v>0</v>
      </c>
      <c r="G279" s="68">
        <v>0</v>
      </c>
      <c r="H279" s="68">
        <v>0</v>
      </c>
      <c r="I279" s="68">
        <v>0</v>
      </c>
      <c r="J279" s="68">
        <v>0</v>
      </c>
      <c r="K279" s="68">
        <v>0</v>
      </c>
      <c r="L279" s="68">
        <v>0</v>
      </c>
      <c r="M279" s="68">
        <v>0</v>
      </c>
      <c r="N279" s="68">
        <v>0</v>
      </c>
      <c r="O279" s="17">
        <f>C279+G279+K279</f>
        <v>2320</v>
      </c>
    </row>
    <row r="280" spans="1:15" ht="30" x14ac:dyDescent="0.25">
      <c r="A280" s="109" t="s">
        <v>65</v>
      </c>
      <c r="B280" s="16" t="s">
        <v>6</v>
      </c>
      <c r="C280" s="68">
        <f t="shared" ref="C280:C283" si="166">SUM(D280:F280)</f>
        <v>0</v>
      </c>
      <c r="D280" s="13">
        <v>0</v>
      </c>
      <c r="E280" s="13">
        <f>E285</f>
        <v>0</v>
      </c>
      <c r="F280" s="13">
        <v>0</v>
      </c>
      <c r="G280" s="68">
        <v>0</v>
      </c>
      <c r="H280" s="13">
        <v>0</v>
      </c>
      <c r="I280" s="13">
        <v>0</v>
      </c>
      <c r="J280" s="13">
        <v>0</v>
      </c>
      <c r="K280" s="68">
        <v>0</v>
      </c>
      <c r="L280" s="70">
        <v>0</v>
      </c>
      <c r="M280" s="70">
        <v>0</v>
      </c>
      <c r="N280" s="13">
        <v>0</v>
      </c>
      <c r="O280" s="68">
        <f t="shared" ref="O280:O283" si="167">C280+G280+K280</f>
        <v>0</v>
      </c>
    </row>
    <row r="281" spans="1:15" ht="30" x14ac:dyDescent="0.25">
      <c r="A281" s="110"/>
      <c r="B281" s="16" t="s">
        <v>14</v>
      </c>
      <c r="C281" s="68">
        <f t="shared" si="166"/>
        <v>670</v>
      </c>
      <c r="D281" s="13">
        <v>0</v>
      </c>
      <c r="E281" s="70">
        <f t="shared" ref="E281:E283" si="168">E286</f>
        <v>670</v>
      </c>
      <c r="F281" s="13">
        <v>0</v>
      </c>
      <c r="G281" s="68">
        <v>0</v>
      </c>
      <c r="H281" s="13">
        <v>0</v>
      </c>
      <c r="I281" s="13">
        <v>0</v>
      </c>
      <c r="J281" s="13">
        <v>0</v>
      </c>
      <c r="K281" s="68">
        <v>0</v>
      </c>
      <c r="L281" s="70">
        <v>0</v>
      </c>
      <c r="M281" s="70">
        <v>0</v>
      </c>
      <c r="N281" s="13">
        <v>0</v>
      </c>
      <c r="O281" s="68">
        <f t="shared" si="167"/>
        <v>670</v>
      </c>
    </row>
    <row r="282" spans="1:15" x14ac:dyDescent="0.25">
      <c r="A282" s="110"/>
      <c r="B282" s="16" t="s">
        <v>7</v>
      </c>
      <c r="C282" s="68">
        <f t="shared" si="166"/>
        <v>1650</v>
      </c>
      <c r="D282" s="13">
        <v>0</v>
      </c>
      <c r="E282" s="70">
        <f t="shared" si="168"/>
        <v>1650</v>
      </c>
      <c r="F282" s="13">
        <v>0</v>
      </c>
      <c r="G282" s="68">
        <v>0</v>
      </c>
      <c r="H282" s="13">
        <v>0</v>
      </c>
      <c r="I282" s="13">
        <v>0</v>
      </c>
      <c r="J282" s="13">
        <v>0</v>
      </c>
      <c r="K282" s="68">
        <v>0</v>
      </c>
      <c r="L282" s="70">
        <v>0</v>
      </c>
      <c r="M282" s="70">
        <v>0</v>
      </c>
      <c r="N282" s="13">
        <v>0</v>
      </c>
      <c r="O282" s="68">
        <f t="shared" si="167"/>
        <v>1650</v>
      </c>
    </row>
    <row r="283" spans="1:15" x14ac:dyDescent="0.25">
      <c r="A283" s="111"/>
      <c r="B283" s="16" t="s">
        <v>8</v>
      </c>
      <c r="C283" s="68">
        <f t="shared" si="166"/>
        <v>0</v>
      </c>
      <c r="D283" s="13">
        <v>0</v>
      </c>
      <c r="E283" s="70">
        <f t="shared" si="168"/>
        <v>0</v>
      </c>
      <c r="F283" s="13">
        <v>0</v>
      </c>
      <c r="G283" s="68">
        <v>0</v>
      </c>
      <c r="H283" s="13">
        <v>0</v>
      </c>
      <c r="I283" s="13">
        <v>0</v>
      </c>
      <c r="J283" s="13">
        <v>0</v>
      </c>
      <c r="K283" s="68">
        <v>0</v>
      </c>
      <c r="L283" s="70">
        <v>0</v>
      </c>
      <c r="M283" s="70">
        <v>0</v>
      </c>
      <c r="N283" s="13">
        <v>0</v>
      </c>
      <c r="O283" s="68">
        <f t="shared" si="167"/>
        <v>0</v>
      </c>
    </row>
    <row r="284" spans="1:15" x14ac:dyDescent="0.25">
      <c r="A284" s="143" t="s">
        <v>72</v>
      </c>
      <c r="B284" s="16" t="s">
        <v>5</v>
      </c>
      <c r="C284" s="68">
        <f>SUM(D284:F284)</f>
        <v>2320</v>
      </c>
      <c r="D284" s="68">
        <v>0</v>
      </c>
      <c r="E284" s="68">
        <f>SUM(E285:E288)</f>
        <v>2320</v>
      </c>
      <c r="F284" s="68">
        <v>0</v>
      </c>
      <c r="G284" s="68">
        <v>0</v>
      </c>
      <c r="H284" s="68">
        <v>0</v>
      </c>
      <c r="I284" s="68">
        <v>0</v>
      </c>
      <c r="J284" s="68">
        <v>0</v>
      </c>
      <c r="K284" s="68">
        <v>0</v>
      </c>
      <c r="L284" s="68">
        <v>0</v>
      </c>
      <c r="M284" s="68">
        <v>0</v>
      </c>
      <c r="N284" s="68">
        <v>0</v>
      </c>
      <c r="O284" s="17">
        <f>C284+G284+K284</f>
        <v>2320</v>
      </c>
    </row>
    <row r="285" spans="1:15" ht="30" x14ac:dyDescent="0.25">
      <c r="A285" s="144"/>
      <c r="B285" s="16" t="s">
        <v>6</v>
      </c>
      <c r="C285" s="68">
        <f t="shared" ref="C285:C288" si="169">SUM(D285:F285)</f>
        <v>0</v>
      </c>
      <c r="D285" s="13">
        <v>0</v>
      </c>
      <c r="E285" s="13">
        <v>0</v>
      </c>
      <c r="F285" s="13">
        <v>0</v>
      </c>
      <c r="G285" s="68">
        <v>0</v>
      </c>
      <c r="H285" s="13">
        <v>0</v>
      </c>
      <c r="I285" s="13">
        <v>0</v>
      </c>
      <c r="J285" s="13">
        <v>0</v>
      </c>
      <c r="K285" s="68">
        <v>0</v>
      </c>
      <c r="L285" s="70">
        <v>0</v>
      </c>
      <c r="M285" s="70">
        <v>0</v>
      </c>
      <c r="N285" s="13">
        <v>0</v>
      </c>
      <c r="O285" s="68">
        <f t="shared" ref="O285:O288" si="170">C285+G285+K285</f>
        <v>0</v>
      </c>
    </row>
    <row r="286" spans="1:15" ht="30" x14ac:dyDescent="0.25">
      <c r="A286" s="144"/>
      <c r="B286" s="16" t="s">
        <v>14</v>
      </c>
      <c r="C286" s="68">
        <f t="shared" si="169"/>
        <v>670</v>
      </c>
      <c r="D286" s="13">
        <v>0</v>
      </c>
      <c r="E286" s="13">
        <v>670</v>
      </c>
      <c r="F286" s="13">
        <v>0</v>
      </c>
      <c r="G286" s="68">
        <v>0</v>
      </c>
      <c r="H286" s="13">
        <v>0</v>
      </c>
      <c r="I286" s="13">
        <v>0</v>
      </c>
      <c r="J286" s="13">
        <v>0</v>
      </c>
      <c r="K286" s="68">
        <v>0</v>
      </c>
      <c r="L286" s="70">
        <v>0</v>
      </c>
      <c r="M286" s="70">
        <v>0</v>
      </c>
      <c r="N286" s="13">
        <v>0</v>
      </c>
      <c r="O286" s="68">
        <f t="shared" si="170"/>
        <v>670</v>
      </c>
    </row>
    <row r="287" spans="1:15" x14ac:dyDescent="0.25">
      <c r="A287" s="144"/>
      <c r="B287" s="16" t="s">
        <v>7</v>
      </c>
      <c r="C287" s="68">
        <f t="shared" si="169"/>
        <v>1650</v>
      </c>
      <c r="D287" s="13">
        <v>0</v>
      </c>
      <c r="E287" s="13">
        <v>1650</v>
      </c>
      <c r="F287" s="13">
        <v>0</v>
      </c>
      <c r="G287" s="68">
        <v>0</v>
      </c>
      <c r="H287" s="13">
        <v>0</v>
      </c>
      <c r="I287" s="13">
        <v>0</v>
      </c>
      <c r="J287" s="13">
        <v>0</v>
      </c>
      <c r="K287" s="68">
        <v>0</v>
      </c>
      <c r="L287" s="70">
        <v>0</v>
      </c>
      <c r="M287" s="70">
        <v>0</v>
      </c>
      <c r="N287" s="13">
        <v>0</v>
      </c>
      <c r="O287" s="68">
        <f t="shared" si="170"/>
        <v>1650</v>
      </c>
    </row>
    <row r="288" spans="1:15" x14ac:dyDescent="0.25">
      <c r="A288" s="144"/>
      <c r="B288" s="16" t="s">
        <v>8</v>
      </c>
      <c r="C288" s="68">
        <f t="shared" si="169"/>
        <v>0</v>
      </c>
      <c r="D288" s="13">
        <v>0</v>
      </c>
      <c r="E288" s="13">
        <v>0</v>
      </c>
      <c r="F288" s="13">
        <v>0</v>
      </c>
      <c r="G288" s="68">
        <v>0</v>
      </c>
      <c r="H288" s="13">
        <v>0</v>
      </c>
      <c r="I288" s="13">
        <v>0</v>
      </c>
      <c r="J288" s="13">
        <v>0</v>
      </c>
      <c r="K288" s="68">
        <v>0</v>
      </c>
      <c r="L288" s="70">
        <v>0</v>
      </c>
      <c r="M288" s="70">
        <v>0</v>
      </c>
      <c r="N288" s="13">
        <v>0</v>
      </c>
      <c r="O288" s="68">
        <f t="shared" si="170"/>
        <v>0</v>
      </c>
    </row>
    <row r="289" spans="1:15" x14ac:dyDescent="0.25">
      <c r="A289" s="42" t="s">
        <v>43</v>
      </c>
      <c r="B289" s="16" t="s">
        <v>5</v>
      </c>
      <c r="C289" s="31">
        <f>D289+E289+F289</f>
        <v>472.79999999999995</v>
      </c>
      <c r="D289" s="31">
        <f>D292</f>
        <v>157.6</v>
      </c>
      <c r="E289" s="31">
        <f>E292</f>
        <v>157.6</v>
      </c>
      <c r="F289" s="31">
        <f>SUM(F290:F293)</f>
        <v>157.6</v>
      </c>
      <c r="G289" s="68">
        <f>H289+I289+J289</f>
        <v>315.2</v>
      </c>
      <c r="H289" s="31">
        <f>SUM(H290:H293)</f>
        <v>157.6</v>
      </c>
      <c r="I289" s="46">
        <f t="shared" ref="I289:J289" si="171">SUM(I290:I293)</f>
        <v>157.6</v>
      </c>
      <c r="J289" s="46">
        <f t="shared" si="171"/>
        <v>0</v>
      </c>
      <c r="K289" s="51">
        <f>SUM(L289:N289)</f>
        <v>0</v>
      </c>
      <c r="L289" s="51">
        <v>0</v>
      </c>
      <c r="M289" s="49">
        <v>0</v>
      </c>
      <c r="N289" s="68">
        <v>0</v>
      </c>
      <c r="O289" s="34">
        <f>C289+G289+K289</f>
        <v>788</v>
      </c>
    </row>
    <row r="290" spans="1:15" ht="30" x14ac:dyDescent="0.25">
      <c r="A290" s="109" t="s">
        <v>44</v>
      </c>
      <c r="B290" s="16" t="s">
        <v>6</v>
      </c>
      <c r="C290" s="17">
        <v>0</v>
      </c>
      <c r="D290" s="17">
        <v>0</v>
      </c>
      <c r="E290" s="17">
        <v>0</v>
      </c>
      <c r="F290" s="17">
        <v>0</v>
      </c>
      <c r="G290" s="17">
        <v>0</v>
      </c>
      <c r="H290" s="17">
        <v>0</v>
      </c>
      <c r="I290" s="17">
        <v>0</v>
      </c>
      <c r="J290" s="17">
        <v>0</v>
      </c>
      <c r="K290" s="51">
        <f>L290+M290+N290</f>
        <v>0</v>
      </c>
      <c r="L290" s="68">
        <v>0</v>
      </c>
      <c r="M290" s="68">
        <v>0</v>
      </c>
      <c r="N290" s="68">
        <v>0</v>
      </c>
      <c r="O290" s="69">
        <f t="shared" ref="O290:O293" si="172">C290+G290+K290</f>
        <v>0</v>
      </c>
    </row>
    <row r="291" spans="1:15" ht="30" x14ac:dyDescent="0.25">
      <c r="A291" s="110"/>
      <c r="B291" s="16" t="s">
        <v>14</v>
      </c>
      <c r="C291" s="17">
        <v>0</v>
      </c>
      <c r="D291" s="17">
        <v>0</v>
      </c>
      <c r="E291" s="17">
        <v>0</v>
      </c>
      <c r="F291" s="17">
        <v>0</v>
      </c>
      <c r="G291" s="17">
        <v>0</v>
      </c>
      <c r="H291" s="17">
        <v>0</v>
      </c>
      <c r="I291" s="17">
        <v>0</v>
      </c>
      <c r="J291" s="17">
        <v>0</v>
      </c>
      <c r="K291" s="68">
        <f t="shared" ref="K291:K293" si="173">L291+M291+N291</f>
        <v>0</v>
      </c>
      <c r="L291" s="68">
        <v>0</v>
      </c>
      <c r="M291" s="68">
        <v>0</v>
      </c>
      <c r="N291" s="68">
        <v>0</v>
      </c>
      <c r="O291" s="69">
        <f t="shared" si="172"/>
        <v>0</v>
      </c>
    </row>
    <row r="292" spans="1:15" x14ac:dyDescent="0.25">
      <c r="A292" s="110"/>
      <c r="B292" s="16" t="s">
        <v>7</v>
      </c>
      <c r="C292" s="17">
        <f>D292+E292+F292</f>
        <v>472.79999999999995</v>
      </c>
      <c r="D292" s="31">
        <f>D297</f>
        <v>157.6</v>
      </c>
      <c r="E292" s="46">
        <f t="shared" ref="E292:J292" si="174">E297</f>
        <v>157.6</v>
      </c>
      <c r="F292" s="46">
        <f t="shared" si="174"/>
        <v>157.6</v>
      </c>
      <c r="G292" s="46">
        <f t="shared" si="174"/>
        <v>315.2</v>
      </c>
      <c r="H292" s="46">
        <f t="shared" si="174"/>
        <v>157.6</v>
      </c>
      <c r="I292" s="46">
        <f t="shared" si="174"/>
        <v>157.6</v>
      </c>
      <c r="J292" s="46">
        <f t="shared" si="174"/>
        <v>0</v>
      </c>
      <c r="K292" s="68">
        <f t="shared" si="173"/>
        <v>0</v>
      </c>
      <c r="L292" s="68">
        <v>0</v>
      </c>
      <c r="M292" s="68">
        <v>0</v>
      </c>
      <c r="N292" s="68">
        <v>0</v>
      </c>
      <c r="O292" s="69">
        <f t="shared" si="172"/>
        <v>788</v>
      </c>
    </row>
    <row r="293" spans="1:15" x14ac:dyDescent="0.25">
      <c r="A293" s="111"/>
      <c r="B293" s="16" t="s">
        <v>8</v>
      </c>
      <c r="C293" s="17">
        <v>0</v>
      </c>
      <c r="D293" s="17">
        <v>0</v>
      </c>
      <c r="E293" s="17">
        <v>0</v>
      </c>
      <c r="F293" s="17">
        <v>0</v>
      </c>
      <c r="G293" s="17">
        <v>0</v>
      </c>
      <c r="H293" s="17">
        <v>0</v>
      </c>
      <c r="I293" s="17">
        <v>0</v>
      </c>
      <c r="J293" s="17">
        <v>0</v>
      </c>
      <c r="K293" s="68">
        <f t="shared" si="173"/>
        <v>0</v>
      </c>
      <c r="L293" s="68">
        <v>0</v>
      </c>
      <c r="M293" s="68">
        <v>0</v>
      </c>
      <c r="N293" s="68">
        <v>0</v>
      </c>
      <c r="O293" s="69">
        <f t="shared" si="172"/>
        <v>0</v>
      </c>
    </row>
    <row r="294" spans="1:15" x14ac:dyDescent="0.25">
      <c r="A294" s="118" t="s">
        <v>80</v>
      </c>
      <c r="B294" s="16" t="s">
        <v>5</v>
      </c>
      <c r="C294" s="68">
        <f>D294+E294+F294</f>
        <v>472.79999999999995</v>
      </c>
      <c r="D294" s="68">
        <f>D297</f>
        <v>157.6</v>
      </c>
      <c r="E294" s="68">
        <f>E297</f>
        <v>157.6</v>
      </c>
      <c r="F294" s="68">
        <f>SUM(F295:F298)</f>
        <v>157.6</v>
      </c>
      <c r="G294" s="68">
        <f>SUM(H294:J294)</f>
        <v>315.2</v>
      </c>
      <c r="H294" s="68">
        <f t="shared" ref="H294:J294" si="175">SUM(H295:H298)</f>
        <v>157.6</v>
      </c>
      <c r="I294" s="68">
        <f t="shared" si="175"/>
        <v>157.6</v>
      </c>
      <c r="J294" s="68">
        <f t="shared" si="175"/>
        <v>0</v>
      </c>
      <c r="K294" s="68">
        <f>SUM(L294:N294)</f>
        <v>0</v>
      </c>
      <c r="L294" s="68">
        <v>0</v>
      </c>
      <c r="M294" s="68">
        <v>0</v>
      </c>
      <c r="N294" s="68">
        <v>0</v>
      </c>
      <c r="O294" s="34">
        <f>C294+G294+K294</f>
        <v>788</v>
      </c>
    </row>
    <row r="295" spans="1:15" ht="30" x14ac:dyDescent="0.25">
      <c r="A295" s="119"/>
      <c r="B295" s="16" t="s">
        <v>6</v>
      </c>
      <c r="C295" s="68">
        <v>0</v>
      </c>
      <c r="D295" s="13">
        <v>0</v>
      </c>
      <c r="E295" s="13">
        <v>0</v>
      </c>
      <c r="F295" s="13">
        <v>0</v>
      </c>
      <c r="G295" s="68">
        <f t="shared" ref="G295:G298" si="176">SUM(H295:J295)</f>
        <v>0</v>
      </c>
      <c r="H295" s="13">
        <v>0</v>
      </c>
      <c r="I295" s="13">
        <v>0</v>
      </c>
      <c r="J295" s="13">
        <v>0</v>
      </c>
      <c r="K295" s="68">
        <f t="shared" ref="K295:K297" si="177">SUM(L295:N295)</f>
        <v>0</v>
      </c>
      <c r="L295" s="70">
        <v>0</v>
      </c>
      <c r="M295" s="70">
        <v>0</v>
      </c>
      <c r="N295" s="13">
        <v>0</v>
      </c>
      <c r="O295" s="69">
        <f t="shared" ref="O295:O298" si="178">C295+G295+K295</f>
        <v>0</v>
      </c>
    </row>
    <row r="296" spans="1:15" ht="30" x14ac:dyDescent="0.25">
      <c r="A296" s="119"/>
      <c r="B296" s="16" t="s">
        <v>14</v>
      </c>
      <c r="C296" s="68">
        <v>0</v>
      </c>
      <c r="D296" s="13">
        <v>0</v>
      </c>
      <c r="E296" s="13">
        <v>0</v>
      </c>
      <c r="F296" s="13">
        <v>0</v>
      </c>
      <c r="G296" s="68">
        <f t="shared" si="176"/>
        <v>0</v>
      </c>
      <c r="H296" s="13">
        <v>0</v>
      </c>
      <c r="I296" s="13">
        <v>0</v>
      </c>
      <c r="J296" s="13">
        <v>0</v>
      </c>
      <c r="K296" s="68">
        <f t="shared" si="177"/>
        <v>0</v>
      </c>
      <c r="L296" s="70">
        <v>0</v>
      </c>
      <c r="M296" s="70">
        <v>0</v>
      </c>
      <c r="N296" s="13">
        <v>0</v>
      </c>
      <c r="O296" s="69">
        <f t="shared" si="178"/>
        <v>0</v>
      </c>
    </row>
    <row r="297" spans="1:15" x14ac:dyDescent="0.25">
      <c r="A297" s="119"/>
      <c r="B297" s="16" t="s">
        <v>7</v>
      </c>
      <c r="C297" s="68">
        <f>D297+E297+F297</f>
        <v>472.79999999999995</v>
      </c>
      <c r="D297" s="29">
        <v>157.6</v>
      </c>
      <c r="E297" s="29">
        <v>157.6</v>
      </c>
      <c r="F297" s="13">
        <v>157.6</v>
      </c>
      <c r="G297" s="68">
        <f t="shared" si="176"/>
        <v>315.2</v>
      </c>
      <c r="H297" s="13">
        <v>157.6</v>
      </c>
      <c r="I297" s="13">
        <v>157.6</v>
      </c>
      <c r="J297" s="13">
        <v>0</v>
      </c>
      <c r="K297" s="68">
        <f t="shared" si="177"/>
        <v>0</v>
      </c>
      <c r="L297" s="70">
        <v>0</v>
      </c>
      <c r="M297" s="70">
        <v>0</v>
      </c>
      <c r="N297" s="13">
        <v>0</v>
      </c>
      <c r="O297" s="69">
        <f t="shared" si="178"/>
        <v>788</v>
      </c>
    </row>
    <row r="298" spans="1:15" x14ac:dyDescent="0.25">
      <c r="A298" s="120"/>
      <c r="B298" s="16" t="s">
        <v>8</v>
      </c>
      <c r="C298" s="68">
        <v>0</v>
      </c>
      <c r="D298" s="13">
        <v>0</v>
      </c>
      <c r="E298" s="13">
        <v>0</v>
      </c>
      <c r="F298" s="13">
        <v>0</v>
      </c>
      <c r="G298" s="68">
        <f t="shared" si="176"/>
        <v>0</v>
      </c>
      <c r="H298" s="13">
        <v>0</v>
      </c>
      <c r="I298" s="13">
        <v>0</v>
      </c>
      <c r="J298" s="13">
        <v>0</v>
      </c>
      <c r="K298" s="68">
        <f>SUM(L298:N298)</f>
        <v>0</v>
      </c>
      <c r="L298" s="70">
        <v>0</v>
      </c>
      <c r="M298" s="70">
        <v>0</v>
      </c>
      <c r="N298" s="13">
        <v>0</v>
      </c>
      <c r="O298" s="69">
        <f t="shared" si="178"/>
        <v>0</v>
      </c>
    </row>
    <row r="299" spans="1:15" x14ac:dyDescent="0.25">
      <c r="A299" s="42" t="s">
        <v>45</v>
      </c>
      <c r="B299" s="16" t="s">
        <v>5</v>
      </c>
      <c r="C299" s="31">
        <f>D299+E299+F299</f>
        <v>3650</v>
      </c>
      <c r="D299" s="31">
        <f>D300+D301+D302+D303</f>
        <v>1200</v>
      </c>
      <c r="E299" s="31">
        <f t="shared" ref="E299:F299" si="179">E300+E301+E302+E303</f>
        <v>1225</v>
      </c>
      <c r="F299" s="31">
        <f t="shared" si="179"/>
        <v>1225</v>
      </c>
      <c r="G299" s="31">
        <f>H299+I299+J299</f>
        <v>2450</v>
      </c>
      <c r="H299" s="31">
        <f>SUM(H300:H303)</f>
        <v>1225</v>
      </c>
      <c r="I299" s="68">
        <f t="shared" ref="I299:M299" si="180">SUM(I300:I303)</f>
        <v>1225</v>
      </c>
      <c r="J299" s="68">
        <f t="shared" si="180"/>
        <v>0</v>
      </c>
      <c r="K299" s="68">
        <f t="shared" si="180"/>
        <v>0</v>
      </c>
      <c r="L299" s="68">
        <f t="shared" si="180"/>
        <v>0</v>
      </c>
      <c r="M299" s="68">
        <f t="shared" si="180"/>
        <v>0</v>
      </c>
      <c r="N299" s="68">
        <f>SUM(N300:N303)</f>
        <v>0</v>
      </c>
      <c r="O299" s="68">
        <f>C299+G299+K299</f>
        <v>6100</v>
      </c>
    </row>
    <row r="300" spans="1:15" ht="30" x14ac:dyDescent="0.25">
      <c r="A300" s="109" t="s">
        <v>64</v>
      </c>
      <c r="B300" s="16" t="s">
        <v>6</v>
      </c>
      <c r="C300" s="31">
        <v>0</v>
      </c>
      <c r="D300" s="31">
        <f>D305</f>
        <v>0</v>
      </c>
      <c r="E300" s="68">
        <f t="shared" ref="E300:M300" si="181">E305</f>
        <v>0</v>
      </c>
      <c r="F300" s="68">
        <f t="shared" si="181"/>
        <v>0</v>
      </c>
      <c r="G300" s="68">
        <f t="shared" si="181"/>
        <v>0</v>
      </c>
      <c r="H300" s="68">
        <f t="shared" si="181"/>
        <v>0</v>
      </c>
      <c r="I300" s="68">
        <f t="shared" si="181"/>
        <v>0</v>
      </c>
      <c r="J300" s="68">
        <f t="shared" si="181"/>
        <v>0</v>
      </c>
      <c r="K300" s="68">
        <f t="shared" si="181"/>
        <v>0</v>
      </c>
      <c r="L300" s="68">
        <f t="shared" si="181"/>
        <v>0</v>
      </c>
      <c r="M300" s="68">
        <f t="shared" si="181"/>
        <v>0</v>
      </c>
      <c r="N300" s="31">
        <v>0</v>
      </c>
      <c r="O300" s="31">
        <f t="shared" ref="O300:O303" si="182">C300</f>
        <v>0</v>
      </c>
    </row>
    <row r="301" spans="1:15" ht="30" x14ac:dyDescent="0.25">
      <c r="A301" s="110"/>
      <c r="B301" s="16" t="s">
        <v>14</v>
      </c>
      <c r="C301" s="31">
        <f>D301+E301+F301</f>
        <v>0</v>
      </c>
      <c r="D301" s="31">
        <f>D306</f>
        <v>0</v>
      </c>
      <c r="E301" s="68">
        <f t="shared" ref="E301:N301" si="183">E306</f>
        <v>0</v>
      </c>
      <c r="F301" s="68">
        <f t="shared" si="183"/>
        <v>0</v>
      </c>
      <c r="G301" s="68">
        <f t="shared" si="183"/>
        <v>0</v>
      </c>
      <c r="H301" s="68">
        <f t="shared" si="183"/>
        <v>0</v>
      </c>
      <c r="I301" s="68">
        <f t="shared" si="183"/>
        <v>0</v>
      </c>
      <c r="J301" s="68">
        <f t="shared" si="183"/>
        <v>0</v>
      </c>
      <c r="K301" s="68">
        <f t="shared" si="183"/>
        <v>0</v>
      </c>
      <c r="L301" s="68">
        <f t="shared" si="183"/>
        <v>0</v>
      </c>
      <c r="M301" s="68">
        <f t="shared" si="183"/>
        <v>0</v>
      </c>
      <c r="N301" s="68">
        <f t="shared" si="183"/>
        <v>0</v>
      </c>
      <c r="O301" s="33">
        <f t="shared" si="182"/>
        <v>0</v>
      </c>
    </row>
    <row r="302" spans="1:15" x14ac:dyDescent="0.25">
      <c r="A302" s="110"/>
      <c r="B302" s="16" t="s">
        <v>7</v>
      </c>
      <c r="C302" s="31">
        <f>D302+E302+F302</f>
        <v>3650</v>
      </c>
      <c r="D302" s="31">
        <f>D307</f>
        <v>1200</v>
      </c>
      <c r="E302" s="68">
        <f t="shared" ref="E302:N302" si="184">E307</f>
        <v>1225</v>
      </c>
      <c r="F302" s="68">
        <f t="shared" si="184"/>
        <v>1225</v>
      </c>
      <c r="G302" s="68">
        <f t="shared" si="184"/>
        <v>2450</v>
      </c>
      <c r="H302" s="68">
        <f t="shared" si="184"/>
        <v>1225</v>
      </c>
      <c r="I302" s="68">
        <f t="shared" si="184"/>
        <v>1225</v>
      </c>
      <c r="J302" s="68">
        <f t="shared" si="184"/>
        <v>0</v>
      </c>
      <c r="K302" s="68">
        <f t="shared" si="184"/>
        <v>0</v>
      </c>
      <c r="L302" s="68">
        <f t="shared" si="184"/>
        <v>0</v>
      </c>
      <c r="M302" s="68">
        <f t="shared" si="184"/>
        <v>0</v>
      </c>
      <c r="N302" s="68">
        <f t="shared" si="184"/>
        <v>0</v>
      </c>
      <c r="O302" s="31">
        <f>C302+G302+K302</f>
        <v>6100</v>
      </c>
    </row>
    <row r="303" spans="1:15" x14ac:dyDescent="0.25">
      <c r="A303" s="111"/>
      <c r="B303" s="16" t="s">
        <v>8</v>
      </c>
      <c r="C303" s="31">
        <v>0</v>
      </c>
      <c r="D303" s="31">
        <v>0</v>
      </c>
      <c r="E303" s="31">
        <v>0</v>
      </c>
      <c r="F303" s="31">
        <v>0</v>
      </c>
      <c r="G303" s="31">
        <v>0</v>
      </c>
      <c r="H303" s="31">
        <v>0</v>
      </c>
      <c r="I303" s="31">
        <v>0</v>
      </c>
      <c r="J303" s="31">
        <v>0</v>
      </c>
      <c r="K303" s="51">
        <v>0</v>
      </c>
      <c r="L303" s="51">
        <v>0</v>
      </c>
      <c r="M303" s="49">
        <v>0</v>
      </c>
      <c r="N303" s="31">
        <v>0</v>
      </c>
      <c r="O303" s="33">
        <f t="shared" si="182"/>
        <v>0</v>
      </c>
    </row>
    <row r="304" spans="1:15" x14ac:dyDescent="0.25">
      <c r="A304" s="118" t="s">
        <v>81</v>
      </c>
      <c r="B304" s="16" t="s">
        <v>5</v>
      </c>
      <c r="C304" s="68">
        <f>D304+E304+F304</f>
        <v>3650</v>
      </c>
      <c r="D304" s="68">
        <f>SUM(D305:D309)</f>
        <v>1200</v>
      </c>
      <c r="E304" s="68">
        <f t="shared" ref="E304:F304" si="185">E305+E306+E307+E308</f>
        <v>1225</v>
      </c>
      <c r="F304" s="68">
        <f t="shared" si="185"/>
        <v>1225</v>
      </c>
      <c r="G304" s="68">
        <f>SUM(G305:G309)</f>
        <v>2450</v>
      </c>
      <c r="H304" s="68">
        <f>SUM(H305:H309)</f>
        <v>1225</v>
      </c>
      <c r="I304" s="68">
        <v>0</v>
      </c>
      <c r="J304" s="68">
        <v>0</v>
      </c>
      <c r="K304" s="68">
        <f>SUM(L304:N304)</f>
        <v>0</v>
      </c>
      <c r="L304" s="52">
        <v>0</v>
      </c>
      <c r="M304" s="50">
        <v>0</v>
      </c>
      <c r="N304" s="13">
        <v>0</v>
      </c>
      <c r="O304" s="31">
        <f>C304+G304+K304</f>
        <v>6100</v>
      </c>
    </row>
    <row r="305" spans="1:15" ht="30" x14ac:dyDescent="0.25">
      <c r="A305" s="119"/>
      <c r="B305" s="16" t="s">
        <v>6</v>
      </c>
      <c r="C305" s="68">
        <v>0</v>
      </c>
      <c r="D305" s="13">
        <v>0</v>
      </c>
      <c r="E305" s="13">
        <v>0</v>
      </c>
      <c r="F305" s="13">
        <v>0</v>
      </c>
      <c r="G305" s="68">
        <v>0</v>
      </c>
      <c r="H305" s="13">
        <v>0</v>
      </c>
      <c r="I305" s="13">
        <v>0</v>
      </c>
      <c r="J305" s="13">
        <v>0</v>
      </c>
      <c r="K305" s="68">
        <v>0</v>
      </c>
      <c r="L305" s="70">
        <v>0</v>
      </c>
      <c r="M305" s="70">
        <v>0</v>
      </c>
      <c r="N305" s="13">
        <v>0</v>
      </c>
      <c r="O305" s="17">
        <f>C305+G305+K305</f>
        <v>0</v>
      </c>
    </row>
    <row r="306" spans="1:15" ht="30" x14ac:dyDescent="0.25">
      <c r="A306" s="119"/>
      <c r="B306" s="16" t="s">
        <v>14</v>
      </c>
      <c r="C306" s="68">
        <f>D306+E306+F306</f>
        <v>0</v>
      </c>
      <c r="D306" s="29">
        <v>0</v>
      </c>
      <c r="E306" s="13">
        <v>0</v>
      </c>
      <c r="F306" s="13">
        <v>0</v>
      </c>
      <c r="G306" s="68">
        <v>0</v>
      </c>
      <c r="H306" s="13">
        <v>0</v>
      </c>
      <c r="I306" s="13">
        <v>0</v>
      </c>
      <c r="J306" s="13">
        <v>0</v>
      </c>
      <c r="K306" s="68">
        <v>0</v>
      </c>
      <c r="L306" s="70">
        <v>0</v>
      </c>
      <c r="M306" s="70">
        <v>0</v>
      </c>
      <c r="N306" s="13">
        <v>0</v>
      </c>
      <c r="O306" s="31">
        <f>C306+G306+K306</f>
        <v>0</v>
      </c>
    </row>
    <row r="307" spans="1:15" x14ac:dyDescent="0.25">
      <c r="A307" s="119"/>
      <c r="B307" s="16" t="s">
        <v>7</v>
      </c>
      <c r="C307" s="68">
        <f>D307+E307+F307</f>
        <v>3650</v>
      </c>
      <c r="D307" s="29">
        <v>1200</v>
      </c>
      <c r="E307" s="29">
        <v>1225</v>
      </c>
      <c r="F307" s="29">
        <v>1225</v>
      </c>
      <c r="G307" s="68">
        <f>H307+I307+J307</f>
        <v>2450</v>
      </c>
      <c r="H307" s="13">
        <v>1225</v>
      </c>
      <c r="I307" s="13">
        <v>1225</v>
      </c>
      <c r="J307" s="13">
        <v>0</v>
      </c>
      <c r="K307" s="68">
        <v>0</v>
      </c>
      <c r="L307" s="70">
        <v>0</v>
      </c>
      <c r="M307" s="70">
        <v>0</v>
      </c>
      <c r="N307" s="13">
        <v>0</v>
      </c>
      <c r="O307" s="46">
        <f>C307+G307+K307</f>
        <v>6100</v>
      </c>
    </row>
    <row r="308" spans="1:15" x14ac:dyDescent="0.25">
      <c r="A308" s="119"/>
      <c r="B308" s="112" t="s">
        <v>8</v>
      </c>
      <c r="C308" s="84">
        <v>0</v>
      </c>
      <c r="D308" s="86">
        <v>0</v>
      </c>
      <c r="E308" s="86">
        <v>0</v>
      </c>
      <c r="F308" s="86">
        <v>0</v>
      </c>
      <c r="G308" s="84">
        <v>0</v>
      </c>
      <c r="H308" s="86">
        <v>0</v>
      </c>
      <c r="I308" s="86">
        <v>0</v>
      </c>
      <c r="J308" s="86">
        <v>0</v>
      </c>
      <c r="K308" s="84">
        <v>0</v>
      </c>
      <c r="L308" s="86">
        <v>0</v>
      </c>
      <c r="M308" s="86">
        <v>0</v>
      </c>
      <c r="N308" s="86">
        <v>0</v>
      </c>
      <c r="O308" s="114">
        <f>C308+G308+K308</f>
        <v>0</v>
      </c>
    </row>
    <row r="309" spans="1:15" x14ac:dyDescent="0.25">
      <c r="A309" s="120"/>
      <c r="B309" s="112"/>
      <c r="C309" s="85"/>
      <c r="D309" s="87"/>
      <c r="E309" s="87"/>
      <c r="F309" s="87"/>
      <c r="G309" s="85"/>
      <c r="H309" s="87"/>
      <c r="I309" s="87"/>
      <c r="J309" s="87"/>
      <c r="K309" s="85"/>
      <c r="L309" s="87"/>
      <c r="M309" s="87"/>
      <c r="N309" s="87"/>
      <c r="O309" s="114"/>
    </row>
    <row r="310" spans="1:15" x14ac:dyDescent="0.25">
      <c r="A310" s="42" t="s">
        <v>46</v>
      </c>
      <c r="B310" s="16" t="s">
        <v>5</v>
      </c>
      <c r="C310" s="78">
        <f>C315+C325</f>
        <v>139424.79999999999</v>
      </c>
      <c r="D310" s="74">
        <f>SUM(D311:D314)</f>
        <v>45100</v>
      </c>
      <c r="E310" s="74">
        <f t="shared" ref="E310:N310" si="186">SUM(E311:E314)</f>
        <v>46437.9</v>
      </c>
      <c r="F310" s="74">
        <f t="shared" si="186"/>
        <v>47886.899999999994</v>
      </c>
      <c r="G310" s="74">
        <f t="shared" si="186"/>
        <v>100594.29999999999</v>
      </c>
      <c r="H310" s="74">
        <f t="shared" si="186"/>
        <v>49620</v>
      </c>
      <c r="I310" s="74">
        <f t="shared" si="186"/>
        <v>50974.299999999996</v>
      </c>
      <c r="J310" s="74">
        <f t="shared" si="186"/>
        <v>0</v>
      </c>
      <c r="K310" s="74">
        <f t="shared" si="186"/>
        <v>0</v>
      </c>
      <c r="L310" s="74">
        <f t="shared" si="186"/>
        <v>0</v>
      </c>
      <c r="M310" s="74">
        <f t="shared" si="186"/>
        <v>0</v>
      </c>
      <c r="N310" s="74">
        <f t="shared" si="186"/>
        <v>0</v>
      </c>
      <c r="O310" s="75">
        <f>C310+G310+K310</f>
        <v>240019.09999999998</v>
      </c>
    </row>
    <row r="311" spans="1:15" ht="30" x14ac:dyDescent="0.25">
      <c r="A311" s="106" t="s">
        <v>47</v>
      </c>
      <c r="B311" s="73" t="s">
        <v>6</v>
      </c>
      <c r="C311" s="74">
        <f t="shared" ref="C311:D314" si="187">C316+C326</f>
        <v>0</v>
      </c>
      <c r="D311" s="74">
        <f>D316+D326</f>
        <v>0</v>
      </c>
      <c r="E311" s="77">
        <f t="shared" ref="E311:N311" si="188">E316+E326</f>
        <v>0</v>
      </c>
      <c r="F311" s="77">
        <f t="shared" si="188"/>
        <v>0</v>
      </c>
      <c r="G311" s="77">
        <f t="shared" si="188"/>
        <v>0</v>
      </c>
      <c r="H311" s="77">
        <f t="shared" si="188"/>
        <v>0</v>
      </c>
      <c r="I311" s="77">
        <f t="shared" si="188"/>
        <v>0</v>
      </c>
      <c r="J311" s="77">
        <f t="shared" si="188"/>
        <v>0</v>
      </c>
      <c r="K311" s="77">
        <f t="shared" si="188"/>
        <v>0</v>
      </c>
      <c r="L311" s="77">
        <f t="shared" si="188"/>
        <v>0</v>
      </c>
      <c r="M311" s="77">
        <f t="shared" si="188"/>
        <v>0</v>
      </c>
      <c r="N311" s="77">
        <f t="shared" si="188"/>
        <v>0</v>
      </c>
      <c r="O311" s="75">
        <f t="shared" ref="O311:O314" si="189">C311+G311+K311</f>
        <v>0</v>
      </c>
    </row>
    <row r="312" spans="1:15" ht="30" x14ac:dyDescent="0.25">
      <c r="A312" s="107"/>
      <c r="B312" s="73" t="s">
        <v>14</v>
      </c>
      <c r="C312" s="74">
        <f t="shared" si="187"/>
        <v>0</v>
      </c>
      <c r="D312" s="77">
        <f t="shared" si="187"/>
        <v>0</v>
      </c>
      <c r="E312" s="77">
        <f t="shared" ref="E312:N312" si="190">E317+E327</f>
        <v>0</v>
      </c>
      <c r="F312" s="77">
        <f t="shared" si="190"/>
        <v>0</v>
      </c>
      <c r="G312" s="77">
        <f t="shared" si="190"/>
        <v>0</v>
      </c>
      <c r="H312" s="77">
        <f t="shared" si="190"/>
        <v>0</v>
      </c>
      <c r="I312" s="77">
        <f t="shared" si="190"/>
        <v>0</v>
      </c>
      <c r="J312" s="77">
        <f t="shared" si="190"/>
        <v>0</v>
      </c>
      <c r="K312" s="77">
        <f t="shared" si="190"/>
        <v>0</v>
      </c>
      <c r="L312" s="77">
        <f t="shared" si="190"/>
        <v>0</v>
      </c>
      <c r="M312" s="77">
        <f t="shared" si="190"/>
        <v>0</v>
      </c>
      <c r="N312" s="77">
        <f t="shared" si="190"/>
        <v>0</v>
      </c>
      <c r="O312" s="75">
        <f t="shared" si="189"/>
        <v>0</v>
      </c>
    </row>
    <row r="313" spans="1:15" x14ac:dyDescent="0.25">
      <c r="A313" s="107"/>
      <c r="B313" s="73" t="s">
        <v>7</v>
      </c>
      <c r="C313" s="74">
        <f>SUM(D313:F313)</f>
        <v>139424.79999999999</v>
      </c>
      <c r="D313" s="77">
        <f t="shared" ref="D313:N314" si="191">D318+D328</f>
        <v>45100</v>
      </c>
      <c r="E313" s="77">
        <f t="shared" si="191"/>
        <v>46437.9</v>
      </c>
      <c r="F313" s="77">
        <f t="shared" si="191"/>
        <v>47886.899999999994</v>
      </c>
      <c r="G313" s="77">
        <f t="shared" si="191"/>
        <v>100594.29999999999</v>
      </c>
      <c r="H313" s="77">
        <f t="shared" si="191"/>
        <v>49620</v>
      </c>
      <c r="I313" s="77">
        <f t="shared" si="191"/>
        <v>50974.299999999996</v>
      </c>
      <c r="J313" s="77">
        <f t="shared" si="191"/>
        <v>0</v>
      </c>
      <c r="K313" s="77">
        <f t="shared" si="191"/>
        <v>0</v>
      </c>
      <c r="L313" s="77">
        <f t="shared" si="191"/>
        <v>0</v>
      </c>
      <c r="M313" s="77">
        <f t="shared" si="191"/>
        <v>0</v>
      </c>
      <c r="N313" s="77">
        <f t="shared" si="191"/>
        <v>0</v>
      </c>
      <c r="O313" s="75">
        <f t="shared" si="189"/>
        <v>240019.09999999998</v>
      </c>
    </row>
    <row r="314" spans="1:15" x14ac:dyDescent="0.25">
      <c r="A314" s="108"/>
      <c r="B314" s="73" t="s">
        <v>8</v>
      </c>
      <c r="C314" s="74">
        <f t="shared" si="187"/>
        <v>0</v>
      </c>
      <c r="D314" s="77">
        <f t="shared" si="191"/>
        <v>0</v>
      </c>
      <c r="E314" s="77">
        <f t="shared" si="191"/>
        <v>0</v>
      </c>
      <c r="F314" s="77">
        <f t="shared" si="191"/>
        <v>0</v>
      </c>
      <c r="G314" s="77">
        <f t="shared" si="191"/>
        <v>0</v>
      </c>
      <c r="H314" s="77">
        <f t="shared" si="191"/>
        <v>0</v>
      </c>
      <c r="I314" s="77">
        <f t="shared" si="191"/>
        <v>0</v>
      </c>
      <c r="J314" s="77">
        <f t="shared" si="191"/>
        <v>0</v>
      </c>
      <c r="K314" s="77">
        <f t="shared" si="191"/>
        <v>0</v>
      </c>
      <c r="L314" s="77">
        <f t="shared" si="191"/>
        <v>0</v>
      </c>
      <c r="M314" s="77">
        <f t="shared" si="191"/>
        <v>0</v>
      </c>
      <c r="N314" s="77">
        <f t="shared" si="191"/>
        <v>0</v>
      </c>
      <c r="O314" s="75">
        <f t="shared" si="189"/>
        <v>0</v>
      </c>
    </row>
    <row r="315" spans="1:15" x14ac:dyDescent="0.25">
      <c r="A315" s="7" t="s">
        <v>48</v>
      </c>
      <c r="B315" s="16" t="s">
        <v>5</v>
      </c>
      <c r="C315" s="19">
        <f>D315+E315+F315</f>
        <v>13417.099999999999</v>
      </c>
      <c r="D315" s="31">
        <f>D316+D317+D318+D319</f>
        <v>4446.3999999999996</v>
      </c>
      <c r="E315" s="31">
        <f t="shared" ref="E315:F315" si="192">E316+E317+E318+E319</f>
        <v>4452.5</v>
      </c>
      <c r="F315" s="31">
        <f t="shared" si="192"/>
        <v>4518.2</v>
      </c>
      <c r="G315" s="46">
        <f>H315+I315+J315</f>
        <v>9036.4</v>
      </c>
      <c r="H315" s="46">
        <f>SUM(H316:H319)</f>
        <v>4518.2</v>
      </c>
      <c r="I315" s="46">
        <f t="shared" ref="I315:J315" si="193">SUM(I316:I319)</f>
        <v>4518.2</v>
      </c>
      <c r="J315" s="46">
        <f t="shared" si="193"/>
        <v>0</v>
      </c>
      <c r="K315" s="68">
        <v>0</v>
      </c>
      <c r="L315" s="68">
        <v>0</v>
      </c>
      <c r="M315" s="68">
        <v>0</v>
      </c>
      <c r="N315" s="68">
        <v>0</v>
      </c>
      <c r="O315" s="34">
        <f>C315+G315</f>
        <v>22453.5</v>
      </c>
    </row>
    <row r="316" spans="1:15" ht="30" x14ac:dyDescent="0.25">
      <c r="A316" s="109" t="s">
        <v>49</v>
      </c>
      <c r="B316" s="16" t="s">
        <v>6</v>
      </c>
      <c r="C316" s="46">
        <v>0</v>
      </c>
      <c r="D316" s="46">
        <v>0</v>
      </c>
      <c r="E316" s="46">
        <v>0</v>
      </c>
      <c r="F316" s="46">
        <v>0</v>
      </c>
      <c r="G316" s="46">
        <v>0</v>
      </c>
      <c r="H316" s="46">
        <v>0</v>
      </c>
      <c r="I316" s="46">
        <v>0</v>
      </c>
      <c r="J316" s="46">
        <v>0</v>
      </c>
      <c r="K316" s="68">
        <v>0</v>
      </c>
      <c r="L316" s="68">
        <v>0</v>
      </c>
      <c r="M316" s="68">
        <v>0</v>
      </c>
      <c r="N316" s="68">
        <v>0</v>
      </c>
      <c r="O316" s="48">
        <f t="shared" ref="O316:O319" si="194">C316+G316</f>
        <v>0</v>
      </c>
    </row>
    <row r="317" spans="1:15" ht="30" x14ac:dyDescent="0.25">
      <c r="A317" s="110"/>
      <c r="B317" s="16" t="s">
        <v>14</v>
      </c>
      <c r="C317" s="46">
        <v>0</v>
      </c>
      <c r="D317" s="46">
        <v>0</v>
      </c>
      <c r="E317" s="46">
        <v>0</v>
      </c>
      <c r="F317" s="46">
        <v>0</v>
      </c>
      <c r="G317" s="46">
        <v>0</v>
      </c>
      <c r="H317" s="46">
        <v>0</v>
      </c>
      <c r="I317" s="46">
        <v>0</v>
      </c>
      <c r="J317" s="46">
        <v>0</v>
      </c>
      <c r="K317" s="68">
        <v>0</v>
      </c>
      <c r="L317" s="68">
        <v>0</v>
      </c>
      <c r="M317" s="68">
        <v>0</v>
      </c>
      <c r="N317" s="68">
        <v>0</v>
      </c>
      <c r="O317" s="48">
        <f t="shared" si="194"/>
        <v>0</v>
      </c>
    </row>
    <row r="318" spans="1:15" x14ac:dyDescent="0.25">
      <c r="A318" s="110"/>
      <c r="B318" s="16" t="s">
        <v>7</v>
      </c>
      <c r="C318" s="19">
        <f>D318+E318+F318</f>
        <v>13417.099999999999</v>
      </c>
      <c r="D318" s="19">
        <f>D323</f>
        <v>4446.3999999999996</v>
      </c>
      <c r="E318" s="33">
        <f t="shared" ref="E318:F318" si="195">E323</f>
        <v>4452.5</v>
      </c>
      <c r="F318" s="33">
        <f t="shared" si="195"/>
        <v>4518.2</v>
      </c>
      <c r="G318" s="46">
        <f>H318+I318+J318</f>
        <v>9036.4</v>
      </c>
      <c r="H318" s="46">
        <f>H323</f>
        <v>4518.2</v>
      </c>
      <c r="I318" s="46">
        <f>I323</f>
        <v>4518.2</v>
      </c>
      <c r="J318" s="46">
        <f>J323</f>
        <v>0</v>
      </c>
      <c r="K318" s="68">
        <v>0</v>
      </c>
      <c r="L318" s="68">
        <v>0</v>
      </c>
      <c r="M318" s="68">
        <v>0</v>
      </c>
      <c r="N318" s="68">
        <v>0</v>
      </c>
      <c r="O318" s="48">
        <f t="shared" si="194"/>
        <v>22453.5</v>
      </c>
    </row>
    <row r="319" spans="1:15" x14ac:dyDescent="0.25">
      <c r="A319" s="111"/>
      <c r="B319" s="16" t="s">
        <v>8</v>
      </c>
      <c r="C319" s="46">
        <v>0</v>
      </c>
      <c r="D319" s="46">
        <v>0</v>
      </c>
      <c r="E319" s="46">
        <v>0</v>
      </c>
      <c r="F319" s="46">
        <v>0</v>
      </c>
      <c r="G319" s="46">
        <v>0</v>
      </c>
      <c r="H319" s="46">
        <v>0</v>
      </c>
      <c r="I319" s="46">
        <v>0</v>
      </c>
      <c r="J319" s="46">
        <v>0</v>
      </c>
      <c r="K319" s="68">
        <v>0</v>
      </c>
      <c r="L319" s="68">
        <v>0</v>
      </c>
      <c r="M319" s="68">
        <v>0</v>
      </c>
      <c r="N319" s="68">
        <v>0</v>
      </c>
      <c r="O319" s="48">
        <f t="shared" si="194"/>
        <v>0</v>
      </c>
    </row>
    <row r="320" spans="1:15" x14ac:dyDescent="0.25">
      <c r="A320" s="118" t="s">
        <v>82</v>
      </c>
      <c r="B320" s="16" t="s">
        <v>5</v>
      </c>
      <c r="C320" s="68">
        <f>D320+E320+F320</f>
        <v>13417.099999999999</v>
      </c>
      <c r="D320" s="68">
        <f>SUM(D321:D324)</f>
        <v>4446.3999999999996</v>
      </c>
      <c r="E320" s="68">
        <f t="shared" ref="E320:N320" si="196">SUM(E321:E324)</f>
        <v>4452.5</v>
      </c>
      <c r="F320" s="68">
        <f t="shared" si="196"/>
        <v>4518.2</v>
      </c>
      <c r="G320" s="68">
        <f t="shared" si="196"/>
        <v>9036.4</v>
      </c>
      <c r="H320" s="68">
        <f t="shared" si="196"/>
        <v>4518.2</v>
      </c>
      <c r="I320" s="68">
        <f t="shared" si="196"/>
        <v>4518.2</v>
      </c>
      <c r="J320" s="68">
        <f t="shared" si="196"/>
        <v>0</v>
      </c>
      <c r="K320" s="68">
        <f t="shared" si="196"/>
        <v>0</v>
      </c>
      <c r="L320" s="68">
        <f t="shared" si="196"/>
        <v>0</v>
      </c>
      <c r="M320" s="68">
        <f t="shared" si="196"/>
        <v>0</v>
      </c>
      <c r="N320" s="68">
        <f t="shared" si="196"/>
        <v>0</v>
      </c>
      <c r="O320" s="34">
        <f>C320+G320+K320</f>
        <v>22453.5</v>
      </c>
    </row>
    <row r="321" spans="1:15" ht="30" x14ac:dyDescent="0.25">
      <c r="A321" s="119"/>
      <c r="B321" s="16" t="s">
        <v>6</v>
      </c>
      <c r="C321" s="68">
        <v>0</v>
      </c>
      <c r="D321" s="13">
        <v>0</v>
      </c>
      <c r="E321" s="13">
        <v>0</v>
      </c>
      <c r="F321" s="13">
        <v>0</v>
      </c>
      <c r="G321" s="68">
        <v>0</v>
      </c>
      <c r="H321" s="13">
        <v>0</v>
      </c>
      <c r="I321" s="13">
        <v>0</v>
      </c>
      <c r="J321" s="13">
        <v>0</v>
      </c>
      <c r="K321" s="68">
        <v>0</v>
      </c>
      <c r="L321" s="70">
        <v>0</v>
      </c>
      <c r="M321" s="70">
        <v>0</v>
      </c>
      <c r="N321" s="13">
        <v>0</v>
      </c>
      <c r="O321" s="69">
        <f t="shared" ref="O321:O324" si="197">C321+G321+K321</f>
        <v>0</v>
      </c>
    </row>
    <row r="322" spans="1:15" ht="30" x14ac:dyDescent="0.25">
      <c r="A322" s="119"/>
      <c r="B322" s="16" t="s">
        <v>14</v>
      </c>
      <c r="C322" s="68">
        <v>0</v>
      </c>
      <c r="D322" s="13">
        <v>0</v>
      </c>
      <c r="E322" s="13">
        <v>0</v>
      </c>
      <c r="F322" s="13">
        <v>0</v>
      </c>
      <c r="G322" s="68">
        <v>0</v>
      </c>
      <c r="H322" s="13">
        <v>0</v>
      </c>
      <c r="I322" s="13">
        <v>0</v>
      </c>
      <c r="J322" s="13">
        <v>0</v>
      </c>
      <c r="K322" s="68">
        <v>0</v>
      </c>
      <c r="L322" s="70">
        <v>0</v>
      </c>
      <c r="M322" s="70">
        <v>0</v>
      </c>
      <c r="N322" s="13">
        <v>0</v>
      </c>
      <c r="O322" s="69">
        <f t="shared" si="197"/>
        <v>0</v>
      </c>
    </row>
    <row r="323" spans="1:15" x14ac:dyDescent="0.25">
      <c r="A323" s="119"/>
      <c r="B323" s="16" t="s">
        <v>7</v>
      </c>
      <c r="C323" s="67">
        <f>SUM(D323:F323)</f>
        <v>13417.099999999999</v>
      </c>
      <c r="D323" s="18">
        <v>4446.3999999999996</v>
      </c>
      <c r="E323" s="18">
        <v>4452.5</v>
      </c>
      <c r="F323" s="18">
        <v>4518.2</v>
      </c>
      <c r="G323" s="68">
        <f>H323+I323+J323</f>
        <v>9036.4</v>
      </c>
      <c r="H323" s="13">
        <v>4518.2</v>
      </c>
      <c r="I323" s="13">
        <v>4518.2</v>
      </c>
      <c r="J323" s="13">
        <v>0</v>
      </c>
      <c r="K323" s="68">
        <v>0</v>
      </c>
      <c r="L323" s="70">
        <v>0</v>
      </c>
      <c r="M323" s="70">
        <v>0</v>
      </c>
      <c r="N323" s="13">
        <v>0</v>
      </c>
      <c r="O323" s="69">
        <f t="shared" si="197"/>
        <v>22453.5</v>
      </c>
    </row>
    <row r="324" spans="1:15" x14ac:dyDescent="0.25">
      <c r="A324" s="120"/>
      <c r="B324" s="16" t="s">
        <v>8</v>
      </c>
      <c r="C324" s="68">
        <v>0</v>
      </c>
      <c r="D324" s="13">
        <v>0</v>
      </c>
      <c r="E324" s="13">
        <v>0</v>
      </c>
      <c r="F324" s="13">
        <v>0</v>
      </c>
      <c r="G324" s="68">
        <v>0</v>
      </c>
      <c r="H324" s="13">
        <v>0</v>
      </c>
      <c r="I324" s="13">
        <v>0</v>
      </c>
      <c r="J324" s="13">
        <v>0</v>
      </c>
      <c r="K324" s="68">
        <v>0</v>
      </c>
      <c r="L324" s="70">
        <v>0</v>
      </c>
      <c r="M324" s="70">
        <v>0</v>
      </c>
      <c r="N324" s="13">
        <v>0</v>
      </c>
      <c r="O324" s="69">
        <f t="shared" si="197"/>
        <v>0</v>
      </c>
    </row>
    <row r="325" spans="1:15" x14ac:dyDescent="0.25">
      <c r="A325" s="7" t="s">
        <v>50</v>
      </c>
      <c r="B325" s="16" t="s">
        <v>5</v>
      </c>
      <c r="C325" s="31">
        <f>D325+E325+F325</f>
        <v>126007.7</v>
      </c>
      <c r="D325" s="31">
        <f>SUM(D326:D329)</f>
        <v>40653.599999999999</v>
      </c>
      <c r="E325" s="68">
        <f t="shared" ref="E325:N325" si="198">SUM(E326:E329)</f>
        <v>41985.4</v>
      </c>
      <c r="F325" s="68">
        <f t="shared" si="198"/>
        <v>43368.7</v>
      </c>
      <c r="G325" s="68">
        <f t="shared" si="198"/>
        <v>91557.9</v>
      </c>
      <c r="H325" s="68">
        <f t="shared" si="198"/>
        <v>45101.8</v>
      </c>
      <c r="I325" s="68">
        <f t="shared" si="198"/>
        <v>46456.1</v>
      </c>
      <c r="J325" s="68">
        <f t="shared" si="198"/>
        <v>0</v>
      </c>
      <c r="K325" s="68">
        <f t="shared" si="198"/>
        <v>0</v>
      </c>
      <c r="L325" s="68">
        <f t="shared" si="198"/>
        <v>0</v>
      </c>
      <c r="M325" s="68">
        <f t="shared" si="198"/>
        <v>0</v>
      </c>
      <c r="N325" s="68">
        <f t="shared" si="198"/>
        <v>0</v>
      </c>
      <c r="O325" s="34">
        <f>C325+G325+K325</f>
        <v>217565.59999999998</v>
      </c>
    </row>
    <row r="326" spans="1:15" ht="45" customHeight="1" x14ac:dyDescent="0.25">
      <c r="A326" s="145" t="s">
        <v>63</v>
      </c>
      <c r="B326" s="16" t="s">
        <v>6</v>
      </c>
      <c r="C326" s="17">
        <v>0</v>
      </c>
      <c r="D326" s="17">
        <f>D331+D336</f>
        <v>0</v>
      </c>
      <c r="E326" s="68">
        <f t="shared" ref="E326:N326" si="199">E331+E336</f>
        <v>0</v>
      </c>
      <c r="F326" s="68">
        <f t="shared" si="199"/>
        <v>0</v>
      </c>
      <c r="G326" s="68">
        <f t="shared" si="199"/>
        <v>0</v>
      </c>
      <c r="H326" s="68">
        <f t="shared" si="199"/>
        <v>0</v>
      </c>
      <c r="I326" s="68">
        <f t="shared" si="199"/>
        <v>0</v>
      </c>
      <c r="J326" s="68">
        <f t="shared" si="199"/>
        <v>0</v>
      </c>
      <c r="K326" s="68">
        <f t="shared" si="199"/>
        <v>0</v>
      </c>
      <c r="L326" s="68">
        <f t="shared" si="199"/>
        <v>0</v>
      </c>
      <c r="M326" s="68">
        <f t="shared" si="199"/>
        <v>0</v>
      </c>
      <c r="N326" s="68">
        <f t="shared" si="199"/>
        <v>0</v>
      </c>
      <c r="O326" s="69">
        <f t="shared" ref="O326:O329" si="200">C326+G326+K326</f>
        <v>0</v>
      </c>
    </row>
    <row r="327" spans="1:15" ht="30" x14ac:dyDescent="0.25">
      <c r="A327" s="145"/>
      <c r="B327" s="16" t="s">
        <v>14</v>
      </c>
      <c r="C327" s="17">
        <v>0</v>
      </c>
      <c r="D327" s="17">
        <f>D332+D337</f>
        <v>0</v>
      </c>
      <c r="E327" s="68">
        <f t="shared" ref="E327:N327" si="201">E332+E337</f>
        <v>0</v>
      </c>
      <c r="F327" s="68">
        <f t="shared" si="201"/>
        <v>0</v>
      </c>
      <c r="G327" s="68">
        <f t="shared" si="201"/>
        <v>0</v>
      </c>
      <c r="H327" s="68">
        <f t="shared" si="201"/>
        <v>0</v>
      </c>
      <c r="I327" s="68">
        <f t="shared" si="201"/>
        <v>0</v>
      </c>
      <c r="J327" s="68">
        <f t="shared" si="201"/>
        <v>0</v>
      </c>
      <c r="K327" s="68">
        <f t="shared" si="201"/>
        <v>0</v>
      </c>
      <c r="L327" s="68">
        <f t="shared" si="201"/>
        <v>0</v>
      </c>
      <c r="M327" s="68">
        <f t="shared" si="201"/>
        <v>0</v>
      </c>
      <c r="N327" s="68">
        <f t="shared" si="201"/>
        <v>0</v>
      </c>
      <c r="O327" s="69">
        <f t="shared" si="200"/>
        <v>0</v>
      </c>
    </row>
    <row r="328" spans="1:15" x14ac:dyDescent="0.25">
      <c r="A328" s="145"/>
      <c r="B328" s="16" t="s">
        <v>7</v>
      </c>
      <c r="C328" s="31">
        <f>D328+E328+F328</f>
        <v>126007.7</v>
      </c>
      <c r="D328" s="31">
        <f>D333+D338</f>
        <v>40653.599999999999</v>
      </c>
      <c r="E328" s="68">
        <f t="shared" ref="E328:N328" si="202">E333+E338</f>
        <v>41985.4</v>
      </c>
      <c r="F328" s="68">
        <f t="shared" si="202"/>
        <v>43368.7</v>
      </c>
      <c r="G328" s="68">
        <f t="shared" si="202"/>
        <v>91557.9</v>
      </c>
      <c r="H328" s="68">
        <f t="shared" si="202"/>
        <v>45101.8</v>
      </c>
      <c r="I328" s="68">
        <f t="shared" si="202"/>
        <v>46456.1</v>
      </c>
      <c r="J328" s="68">
        <f t="shared" si="202"/>
        <v>0</v>
      </c>
      <c r="K328" s="68">
        <f t="shared" si="202"/>
        <v>0</v>
      </c>
      <c r="L328" s="68">
        <f t="shared" si="202"/>
        <v>0</v>
      </c>
      <c r="M328" s="68">
        <f t="shared" si="202"/>
        <v>0</v>
      </c>
      <c r="N328" s="68">
        <f t="shared" si="202"/>
        <v>0</v>
      </c>
      <c r="O328" s="69">
        <f t="shared" si="200"/>
        <v>217565.59999999998</v>
      </c>
    </row>
    <row r="329" spans="1:15" x14ac:dyDescent="0.25">
      <c r="A329" s="146"/>
      <c r="B329" s="16" t="s">
        <v>8</v>
      </c>
      <c r="C329" s="31">
        <v>0</v>
      </c>
      <c r="D329" s="31">
        <f>D334+D339</f>
        <v>0</v>
      </c>
      <c r="E329" s="68">
        <f t="shared" ref="E329:M329" si="203">E334+E339</f>
        <v>0</v>
      </c>
      <c r="F329" s="68">
        <f t="shared" si="203"/>
        <v>0</v>
      </c>
      <c r="G329" s="68">
        <f t="shared" si="203"/>
        <v>0</v>
      </c>
      <c r="H329" s="68">
        <f t="shared" si="203"/>
        <v>0</v>
      </c>
      <c r="I329" s="68">
        <f t="shared" si="203"/>
        <v>0</v>
      </c>
      <c r="J329" s="68">
        <f t="shared" si="203"/>
        <v>0</v>
      </c>
      <c r="K329" s="68">
        <f t="shared" si="203"/>
        <v>0</v>
      </c>
      <c r="L329" s="68">
        <f t="shared" si="203"/>
        <v>0</v>
      </c>
      <c r="M329" s="68">
        <f t="shared" si="203"/>
        <v>0</v>
      </c>
      <c r="N329" s="31">
        <v>0</v>
      </c>
      <c r="O329" s="69">
        <f t="shared" si="200"/>
        <v>0</v>
      </c>
    </row>
    <row r="330" spans="1:15" x14ac:dyDescent="0.25">
      <c r="A330" s="118" t="s">
        <v>83</v>
      </c>
      <c r="B330" s="16" t="s">
        <v>5</v>
      </c>
      <c r="C330" s="79">
        <f>D330+E330+F330</f>
        <v>262</v>
      </c>
      <c r="D330" s="68">
        <f>D331+D332+D333+D334</f>
        <v>85</v>
      </c>
      <c r="E330" s="68">
        <f t="shared" ref="E330:N330" si="204">E331+E332+E333+E334</f>
        <v>87</v>
      </c>
      <c r="F330" s="68">
        <f t="shared" si="204"/>
        <v>90</v>
      </c>
      <c r="G330" s="68">
        <f>SUM(H330:J330)</f>
        <v>186</v>
      </c>
      <c r="H330" s="68">
        <f t="shared" si="204"/>
        <v>92</v>
      </c>
      <c r="I330" s="68">
        <f t="shared" si="204"/>
        <v>94</v>
      </c>
      <c r="J330" s="68">
        <f t="shared" si="204"/>
        <v>0</v>
      </c>
      <c r="K330" s="68">
        <f>SUM(L330:N330)</f>
        <v>0</v>
      </c>
      <c r="L330" s="68">
        <f>SUM(L331:L334)</f>
        <v>0</v>
      </c>
      <c r="M330" s="68">
        <f>SUM(M331:M334)</f>
        <v>0</v>
      </c>
      <c r="N330" s="68">
        <f t="shared" si="204"/>
        <v>0</v>
      </c>
      <c r="O330" s="34">
        <f>C330+G330+K330</f>
        <v>448</v>
      </c>
    </row>
    <row r="331" spans="1:15" ht="30" x14ac:dyDescent="0.25">
      <c r="A331" s="119"/>
      <c r="B331" s="16" t="s">
        <v>6</v>
      </c>
      <c r="C331" s="68">
        <v>0</v>
      </c>
      <c r="D331" s="13">
        <v>0</v>
      </c>
      <c r="E331" s="13">
        <v>0</v>
      </c>
      <c r="F331" s="13">
        <v>0</v>
      </c>
      <c r="G331" s="68">
        <v>0</v>
      </c>
      <c r="H331" s="13">
        <v>0</v>
      </c>
      <c r="I331" s="13">
        <v>0</v>
      </c>
      <c r="J331" s="13">
        <v>0</v>
      </c>
      <c r="K331" s="68">
        <f t="shared" ref="K331:K334" si="205">SUM(L331:N331)</f>
        <v>0</v>
      </c>
      <c r="L331" s="70">
        <v>0</v>
      </c>
      <c r="M331" s="70">
        <v>0</v>
      </c>
      <c r="N331" s="13">
        <v>0</v>
      </c>
      <c r="O331" s="17">
        <f t="shared" ref="O331:O334" si="206">C331</f>
        <v>0</v>
      </c>
    </row>
    <row r="332" spans="1:15" ht="30" x14ac:dyDescent="0.25">
      <c r="A332" s="119"/>
      <c r="B332" s="16" t="s">
        <v>14</v>
      </c>
      <c r="C332" s="68">
        <v>0</v>
      </c>
      <c r="D332" s="13">
        <v>0</v>
      </c>
      <c r="E332" s="13">
        <v>0</v>
      </c>
      <c r="F332" s="13">
        <v>0</v>
      </c>
      <c r="G332" s="68">
        <v>0</v>
      </c>
      <c r="H332" s="13">
        <v>0</v>
      </c>
      <c r="I332" s="13">
        <v>0</v>
      </c>
      <c r="J332" s="13">
        <v>0</v>
      </c>
      <c r="K332" s="68">
        <f t="shared" si="205"/>
        <v>0</v>
      </c>
      <c r="L332" s="70">
        <v>0</v>
      </c>
      <c r="M332" s="70">
        <v>0</v>
      </c>
      <c r="N332" s="13">
        <v>0</v>
      </c>
      <c r="O332" s="17">
        <f t="shared" si="206"/>
        <v>0</v>
      </c>
    </row>
    <row r="333" spans="1:15" x14ac:dyDescent="0.25">
      <c r="A333" s="119"/>
      <c r="B333" s="16" t="s">
        <v>7</v>
      </c>
      <c r="C333" s="68">
        <f>D333+E333+F333</f>
        <v>262</v>
      </c>
      <c r="D333" s="29">
        <v>85</v>
      </c>
      <c r="E333" s="29">
        <v>87</v>
      </c>
      <c r="F333" s="29">
        <v>90</v>
      </c>
      <c r="G333" s="68">
        <f>H333+I333+J333</f>
        <v>186</v>
      </c>
      <c r="H333" s="29">
        <v>92</v>
      </c>
      <c r="I333" s="29">
        <v>94</v>
      </c>
      <c r="J333" s="29">
        <v>0</v>
      </c>
      <c r="K333" s="68">
        <f t="shared" si="205"/>
        <v>0</v>
      </c>
      <c r="L333" s="70">
        <v>0</v>
      </c>
      <c r="M333" s="70">
        <v>0</v>
      </c>
      <c r="N333" s="29">
        <v>0</v>
      </c>
      <c r="O333" s="34">
        <f>C333+G333</f>
        <v>448</v>
      </c>
    </row>
    <row r="334" spans="1:15" x14ac:dyDescent="0.25">
      <c r="A334" s="120"/>
      <c r="B334" s="16" t="s">
        <v>8</v>
      </c>
      <c r="C334" s="68">
        <v>0</v>
      </c>
      <c r="D334" s="13">
        <v>0</v>
      </c>
      <c r="E334" s="13">
        <v>0</v>
      </c>
      <c r="F334" s="13">
        <v>0</v>
      </c>
      <c r="G334" s="68">
        <v>0</v>
      </c>
      <c r="H334" s="13">
        <v>0</v>
      </c>
      <c r="I334" s="13">
        <v>0</v>
      </c>
      <c r="J334" s="13">
        <v>0</v>
      </c>
      <c r="K334" s="68">
        <f t="shared" si="205"/>
        <v>0</v>
      </c>
      <c r="L334" s="70">
        <v>0</v>
      </c>
      <c r="M334" s="70">
        <v>0</v>
      </c>
      <c r="N334" s="13">
        <v>0</v>
      </c>
      <c r="O334" s="17">
        <f t="shared" si="206"/>
        <v>0</v>
      </c>
    </row>
    <row r="335" spans="1:15" x14ac:dyDescent="0.25">
      <c r="A335" s="118" t="s">
        <v>89</v>
      </c>
      <c r="B335" s="30" t="s">
        <v>5</v>
      </c>
      <c r="C335" s="79">
        <f>D335+E335+F335</f>
        <v>125745.7</v>
      </c>
      <c r="D335" s="68">
        <f>D336+D337+D338+D339</f>
        <v>40568.6</v>
      </c>
      <c r="E335" s="68">
        <f t="shared" ref="E335:J335" si="207">E336+E337+E338+E339</f>
        <v>41898.400000000001</v>
      </c>
      <c r="F335" s="68">
        <f t="shared" si="207"/>
        <v>43278.7</v>
      </c>
      <c r="G335" s="68">
        <f t="shared" si="207"/>
        <v>91371.9</v>
      </c>
      <c r="H335" s="68">
        <f t="shared" si="207"/>
        <v>45009.8</v>
      </c>
      <c r="I335" s="68">
        <f t="shared" si="207"/>
        <v>46362.1</v>
      </c>
      <c r="J335" s="68">
        <f t="shared" si="207"/>
        <v>0</v>
      </c>
      <c r="K335" s="68">
        <f>SUM(K336:K339)</f>
        <v>0</v>
      </c>
      <c r="L335" s="68">
        <f>SUM(L336:L339)</f>
        <v>0</v>
      </c>
      <c r="M335" s="68">
        <f t="shared" ref="M335:N335" si="208">SUM(M336:M339)</f>
        <v>0</v>
      </c>
      <c r="N335" s="68">
        <f t="shared" si="208"/>
        <v>0</v>
      </c>
      <c r="O335" s="34">
        <f>C335+G335+K335</f>
        <v>217117.59999999998</v>
      </c>
    </row>
    <row r="336" spans="1:15" ht="30" x14ac:dyDescent="0.25">
      <c r="A336" s="119"/>
      <c r="B336" s="30" t="s">
        <v>6</v>
      </c>
      <c r="C336" s="68">
        <v>0</v>
      </c>
      <c r="D336" s="29">
        <v>0</v>
      </c>
      <c r="E336" s="29">
        <v>0</v>
      </c>
      <c r="F336" s="29">
        <v>0</v>
      </c>
      <c r="G336" s="68">
        <v>0</v>
      </c>
      <c r="H336" s="29">
        <v>0</v>
      </c>
      <c r="I336" s="29">
        <v>0</v>
      </c>
      <c r="J336" s="29">
        <v>0</v>
      </c>
      <c r="K336" s="68">
        <f>L336+M336+N336</f>
        <v>0</v>
      </c>
      <c r="L336" s="70">
        <v>0</v>
      </c>
      <c r="M336" s="70">
        <v>0</v>
      </c>
      <c r="N336" s="29">
        <v>0</v>
      </c>
      <c r="O336" s="69">
        <f t="shared" ref="O336:O339" si="209">C336+G336+K336</f>
        <v>0</v>
      </c>
    </row>
    <row r="337" spans="1:15" ht="30" x14ac:dyDescent="0.25">
      <c r="A337" s="119"/>
      <c r="B337" s="30" t="s">
        <v>14</v>
      </c>
      <c r="C337" s="68">
        <v>0</v>
      </c>
      <c r="D337" s="29">
        <v>0</v>
      </c>
      <c r="E337" s="29">
        <v>0</v>
      </c>
      <c r="F337" s="29">
        <v>0</v>
      </c>
      <c r="G337" s="68">
        <v>0</v>
      </c>
      <c r="H337" s="29">
        <v>0</v>
      </c>
      <c r="I337" s="29">
        <v>0</v>
      </c>
      <c r="J337" s="29">
        <v>0</v>
      </c>
      <c r="K337" s="68">
        <f t="shared" ref="K337:K339" si="210">L337+M337+N337</f>
        <v>0</v>
      </c>
      <c r="L337" s="70">
        <v>0</v>
      </c>
      <c r="M337" s="70">
        <v>0</v>
      </c>
      <c r="N337" s="29">
        <v>0</v>
      </c>
      <c r="O337" s="69">
        <f t="shared" si="209"/>
        <v>0</v>
      </c>
    </row>
    <row r="338" spans="1:15" x14ac:dyDescent="0.25">
      <c r="A338" s="119"/>
      <c r="B338" s="30" t="s">
        <v>7</v>
      </c>
      <c r="C338" s="68">
        <f>D338+E338+F338</f>
        <v>125745.7</v>
      </c>
      <c r="D338" s="32">
        <v>40568.6</v>
      </c>
      <c r="E338" s="32">
        <v>41898.400000000001</v>
      </c>
      <c r="F338" s="29">
        <v>43278.7</v>
      </c>
      <c r="G338" s="68">
        <f>H338+I338+J338</f>
        <v>91371.9</v>
      </c>
      <c r="H338" s="29">
        <v>45009.8</v>
      </c>
      <c r="I338" s="29">
        <v>46362.1</v>
      </c>
      <c r="J338" s="29">
        <v>0</v>
      </c>
      <c r="K338" s="68">
        <f t="shared" si="210"/>
        <v>0</v>
      </c>
      <c r="L338" s="70">
        <v>0</v>
      </c>
      <c r="M338" s="70">
        <v>0</v>
      </c>
      <c r="N338" s="29">
        <v>0</v>
      </c>
      <c r="O338" s="69">
        <f t="shared" si="209"/>
        <v>217117.59999999998</v>
      </c>
    </row>
    <row r="339" spans="1:15" x14ac:dyDescent="0.25">
      <c r="A339" s="120"/>
      <c r="B339" s="30" t="s">
        <v>8</v>
      </c>
      <c r="C339" s="68">
        <v>0</v>
      </c>
      <c r="D339" s="29">
        <v>0</v>
      </c>
      <c r="E339" s="29">
        <v>0</v>
      </c>
      <c r="F339" s="29">
        <v>0</v>
      </c>
      <c r="G339" s="68">
        <v>0</v>
      </c>
      <c r="H339" s="29">
        <v>0</v>
      </c>
      <c r="I339" s="29">
        <v>0</v>
      </c>
      <c r="J339" s="29">
        <v>0</v>
      </c>
      <c r="K339" s="68">
        <f t="shared" si="210"/>
        <v>0</v>
      </c>
      <c r="L339" s="70">
        <v>0</v>
      </c>
      <c r="M339" s="70">
        <v>0</v>
      </c>
      <c r="N339" s="29">
        <v>0</v>
      </c>
      <c r="O339" s="69">
        <f t="shared" si="209"/>
        <v>0</v>
      </c>
    </row>
  </sheetData>
  <mergeCells count="413">
    <mergeCell ref="A269:A273"/>
    <mergeCell ref="A274:A278"/>
    <mergeCell ref="L237:L238"/>
    <mergeCell ref="M237:M238"/>
    <mergeCell ref="N237:N238"/>
    <mergeCell ref="O237:O238"/>
    <mergeCell ref="C232:C233"/>
    <mergeCell ref="D232:D233"/>
    <mergeCell ref="E232:E233"/>
    <mergeCell ref="F232:F233"/>
    <mergeCell ref="G232:G233"/>
    <mergeCell ref="H232:H233"/>
    <mergeCell ref="I232:I233"/>
    <mergeCell ref="J232:J233"/>
    <mergeCell ref="K232:K233"/>
    <mergeCell ref="G237:G238"/>
    <mergeCell ref="H237:H238"/>
    <mergeCell ref="I237:I238"/>
    <mergeCell ref="J237:J238"/>
    <mergeCell ref="K237:K238"/>
    <mergeCell ref="L232:L233"/>
    <mergeCell ref="M232:M233"/>
    <mergeCell ref="N232:N233"/>
    <mergeCell ref="O232:O233"/>
    <mergeCell ref="K25:K26"/>
    <mergeCell ref="K96:K97"/>
    <mergeCell ref="L96:L97"/>
    <mergeCell ref="M96:M97"/>
    <mergeCell ref="K36:K37"/>
    <mergeCell ref="K38:K39"/>
    <mergeCell ref="K40:K41"/>
    <mergeCell ref="K42:K43"/>
    <mergeCell ref="L36:L37"/>
    <mergeCell ref="L38:L39"/>
    <mergeCell ref="L40:L41"/>
    <mergeCell ref="L42:L43"/>
    <mergeCell ref="M36:M37"/>
    <mergeCell ref="M38:M39"/>
    <mergeCell ref="M40:M41"/>
    <mergeCell ref="M42:M43"/>
    <mergeCell ref="K64:K65"/>
    <mergeCell ref="L64:L65"/>
    <mergeCell ref="M64:M65"/>
    <mergeCell ref="A335:A339"/>
    <mergeCell ref="A316:A319"/>
    <mergeCell ref="A320:A324"/>
    <mergeCell ref="A326:A329"/>
    <mergeCell ref="A330:A334"/>
    <mergeCell ref="H308:H309"/>
    <mergeCell ref="I308:I309"/>
    <mergeCell ref="J308:J309"/>
    <mergeCell ref="N308:N309"/>
    <mergeCell ref="O308:O309"/>
    <mergeCell ref="A311:A314"/>
    <mergeCell ref="B308:B309"/>
    <mergeCell ref="C308:C309"/>
    <mergeCell ref="D308:D309"/>
    <mergeCell ref="E308:E309"/>
    <mergeCell ref="F308:F309"/>
    <mergeCell ref="G308:G309"/>
    <mergeCell ref="A280:A283"/>
    <mergeCell ref="A284:A288"/>
    <mergeCell ref="A290:A293"/>
    <mergeCell ref="A294:A298"/>
    <mergeCell ref="A300:A303"/>
    <mergeCell ref="A304:A309"/>
    <mergeCell ref="K308:K309"/>
    <mergeCell ref="L308:L309"/>
    <mergeCell ref="M308:M309"/>
    <mergeCell ref="G267:G268"/>
    <mergeCell ref="H267:H268"/>
    <mergeCell ref="I267:I268"/>
    <mergeCell ref="J267:J268"/>
    <mergeCell ref="N267:N268"/>
    <mergeCell ref="O267:O268"/>
    <mergeCell ref="H262:H263"/>
    <mergeCell ref="I262:I263"/>
    <mergeCell ref="J262:J263"/>
    <mergeCell ref="N262:N263"/>
    <mergeCell ref="O262:O263"/>
    <mergeCell ref="G262:G263"/>
    <mergeCell ref="K262:K263"/>
    <mergeCell ref="L262:L263"/>
    <mergeCell ref="M262:M263"/>
    <mergeCell ref="K267:K268"/>
    <mergeCell ref="L267:L268"/>
    <mergeCell ref="M267:M268"/>
    <mergeCell ref="B267:B268"/>
    <mergeCell ref="C267:C268"/>
    <mergeCell ref="D267:D268"/>
    <mergeCell ref="E267:E268"/>
    <mergeCell ref="F267:F268"/>
    <mergeCell ref="A253:A256"/>
    <mergeCell ref="A257:A261"/>
    <mergeCell ref="A262:A268"/>
    <mergeCell ref="B262:B263"/>
    <mergeCell ref="C262:C263"/>
    <mergeCell ref="D262:D263"/>
    <mergeCell ref="E262:E263"/>
    <mergeCell ref="F262:F263"/>
    <mergeCell ref="A246:A251"/>
    <mergeCell ref="B246:B247"/>
    <mergeCell ref="C246:C247"/>
    <mergeCell ref="D246:D247"/>
    <mergeCell ref="E246:E247"/>
    <mergeCell ref="O246:O247"/>
    <mergeCell ref="F246:F247"/>
    <mergeCell ref="G246:G247"/>
    <mergeCell ref="H246:H247"/>
    <mergeCell ref="I246:I247"/>
    <mergeCell ref="J246:J247"/>
    <mergeCell ref="N246:N247"/>
    <mergeCell ref="K246:K247"/>
    <mergeCell ref="L246:L247"/>
    <mergeCell ref="M246:M247"/>
    <mergeCell ref="G241:G242"/>
    <mergeCell ref="H241:H242"/>
    <mergeCell ref="I241:I242"/>
    <mergeCell ref="J241:J242"/>
    <mergeCell ref="O241:O242"/>
    <mergeCell ref="B243:B244"/>
    <mergeCell ref="C243:C244"/>
    <mergeCell ref="D243:D244"/>
    <mergeCell ref="E243:E244"/>
    <mergeCell ref="F243:F244"/>
    <mergeCell ref="G243:G244"/>
    <mergeCell ref="H243:H244"/>
    <mergeCell ref="I243:I244"/>
    <mergeCell ref="J243:J244"/>
    <mergeCell ref="O243:O244"/>
    <mergeCell ref="K241:K242"/>
    <mergeCell ref="L241:L242"/>
    <mergeCell ref="M241:M242"/>
    <mergeCell ref="N241:N242"/>
    <mergeCell ref="K243:K244"/>
    <mergeCell ref="L243:L244"/>
    <mergeCell ref="M243:M244"/>
    <mergeCell ref="N243:N244"/>
    <mergeCell ref="B232:B233"/>
    <mergeCell ref="A233:A238"/>
    <mergeCell ref="B237:B238"/>
    <mergeCell ref="A239:A245"/>
    <mergeCell ref="B241:B242"/>
    <mergeCell ref="C241:C242"/>
    <mergeCell ref="D241:D242"/>
    <mergeCell ref="E241:E242"/>
    <mergeCell ref="F241:F242"/>
    <mergeCell ref="C237:C238"/>
    <mergeCell ref="D237:D238"/>
    <mergeCell ref="E237:E238"/>
    <mergeCell ref="F237:F238"/>
    <mergeCell ref="I224:I225"/>
    <mergeCell ref="J224:J225"/>
    <mergeCell ref="N224:N225"/>
    <mergeCell ref="O224:O225"/>
    <mergeCell ref="I213:I215"/>
    <mergeCell ref="J213:J215"/>
    <mergeCell ref="N213:N215"/>
    <mergeCell ref="O213:O215"/>
    <mergeCell ref="A227:A231"/>
    <mergeCell ref="A216:A220"/>
    <mergeCell ref="B224:B225"/>
    <mergeCell ref="C224:C225"/>
    <mergeCell ref="D224:D225"/>
    <mergeCell ref="E224:E225"/>
    <mergeCell ref="F224:F225"/>
    <mergeCell ref="G224:G225"/>
    <mergeCell ref="H224:H225"/>
    <mergeCell ref="J211:J212"/>
    <mergeCell ref="N211:N212"/>
    <mergeCell ref="O211:O212"/>
    <mergeCell ref="B213:B215"/>
    <mergeCell ref="C213:C215"/>
    <mergeCell ref="D213:D215"/>
    <mergeCell ref="E213:E215"/>
    <mergeCell ref="F213:F215"/>
    <mergeCell ref="G213:G215"/>
    <mergeCell ref="H213:H215"/>
    <mergeCell ref="D211:D212"/>
    <mergeCell ref="E211:E212"/>
    <mergeCell ref="F211:F212"/>
    <mergeCell ref="G211:G212"/>
    <mergeCell ref="H211:H212"/>
    <mergeCell ref="I211:I212"/>
    <mergeCell ref="A178:A182"/>
    <mergeCell ref="A184:A187"/>
    <mergeCell ref="A204:A207"/>
    <mergeCell ref="A209:A215"/>
    <mergeCell ref="B211:B212"/>
    <mergeCell ref="C211:C212"/>
    <mergeCell ref="G176:G177"/>
    <mergeCell ref="H176:H177"/>
    <mergeCell ref="I176:I177"/>
    <mergeCell ref="A188:A192"/>
    <mergeCell ref="A198:A202"/>
    <mergeCell ref="A193:A197"/>
    <mergeCell ref="J176:J177"/>
    <mergeCell ref="N176:N177"/>
    <mergeCell ref="O176:O177"/>
    <mergeCell ref="A173:A177"/>
    <mergeCell ref="B176:B177"/>
    <mergeCell ref="C176:C177"/>
    <mergeCell ref="D176:D177"/>
    <mergeCell ref="E176:E177"/>
    <mergeCell ref="F176:F177"/>
    <mergeCell ref="A147:A151"/>
    <mergeCell ref="A153:A156"/>
    <mergeCell ref="A157:A161"/>
    <mergeCell ref="A163:A166"/>
    <mergeCell ref="A167:A171"/>
    <mergeCell ref="F145:F146"/>
    <mergeCell ref="G145:G146"/>
    <mergeCell ref="H145:H146"/>
    <mergeCell ref="I145:I146"/>
    <mergeCell ref="H129:H130"/>
    <mergeCell ref="I129:I130"/>
    <mergeCell ref="J129:J130"/>
    <mergeCell ref="N129:N130"/>
    <mergeCell ref="O129:O130"/>
    <mergeCell ref="A142:A146"/>
    <mergeCell ref="B145:B146"/>
    <mergeCell ref="C145:C146"/>
    <mergeCell ref="D145:D146"/>
    <mergeCell ref="E145:E146"/>
    <mergeCell ref="B129:B130"/>
    <mergeCell ref="C129:C130"/>
    <mergeCell ref="D129:D130"/>
    <mergeCell ref="E129:E130"/>
    <mergeCell ref="F129:F130"/>
    <mergeCell ref="G129:G130"/>
    <mergeCell ref="O145:O146"/>
    <mergeCell ref="J145:J146"/>
    <mergeCell ref="N145:N146"/>
    <mergeCell ref="K129:K130"/>
    <mergeCell ref="L129:L130"/>
    <mergeCell ref="M129:M130"/>
    <mergeCell ref="K145:K146"/>
    <mergeCell ref="L145:L146"/>
    <mergeCell ref="G127:G128"/>
    <mergeCell ref="H127:H128"/>
    <mergeCell ref="I127:I128"/>
    <mergeCell ref="J127:J128"/>
    <mergeCell ref="N127:N128"/>
    <mergeCell ref="O127:O128"/>
    <mergeCell ref="J117:J118"/>
    <mergeCell ref="N117:N118"/>
    <mergeCell ref="O117:O118"/>
    <mergeCell ref="G117:G118"/>
    <mergeCell ref="H117:H118"/>
    <mergeCell ref="I117:I118"/>
    <mergeCell ref="K117:K118"/>
    <mergeCell ref="L117:L118"/>
    <mergeCell ref="M117:M118"/>
    <mergeCell ref="K127:K128"/>
    <mergeCell ref="L127:L128"/>
    <mergeCell ref="M127:M128"/>
    <mergeCell ref="A120:A123"/>
    <mergeCell ref="A124:A130"/>
    <mergeCell ref="B127:B128"/>
    <mergeCell ref="C127:C128"/>
    <mergeCell ref="D127:D128"/>
    <mergeCell ref="E127:E128"/>
    <mergeCell ref="F127:F128"/>
    <mergeCell ref="D117:D118"/>
    <mergeCell ref="E117:E118"/>
    <mergeCell ref="F117:F118"/>
    <mergeCell ref="A99:A102"/>
    <mergeCell ref="A103:A107"/>
    <mergeCell ref="A109:A112"/>
    <mergeCell ref="A113:A118"/>
    <mergeCell ref="B117:B118"/>
    <mergeCell ref="C117:C118"/>
    <mergeCell ref="G96:G97"/>
    <mergeCell ref="H96:H97"/>
    <mergeCell ref="I96:I97"/>
    <mergeCell ref="J96:J97"/>
    <mergeCell ref="N96:N97"/>
    <mergeCell ref="O96:O97"/>
    <mergeCell ref="N85:N86"/>
    <mergeCell ref="O85:O86"/>
    <mergeCell ref="A87:A91"/>
    <mergeCell ref="A92:A97"/>
    <mergeCell ref="B96:B97"/>
    <mergeCell ref="C96:C97"/>
    <mergeCell ref="D96:D97"/>
    <mergeCell ref="E96:E97"/>
    <mergeCell ref="F96:F97"/>
    <mergeCell ref="E85:E86"/>
    <mergeCell ref="F85:F86"/>
    <mergeCell ref="G85:G86"/>
    <mergeCell ref="H85:H86"/>
    <mergeCell ref="I85:I86"/>
    <mergeCell ref="J85:J86"/>
    <mergeCell ref="K85:K86"/>
    <mergeCell ref="L85:L86"/>
    <mergeCell ref="M85:M86"/>
    <mergeCell ref="A71:A75"/>
    <mergeCell ref="A76:A80"/>
    <mergeCell ref="A82:A86"/>
    <mergeCell ref="B85:B86"/>
    <mergeCell ref="C85:C86"/>
    <mergeCell ref="D85:D86"/>
    <mergeCell ref="G64:G65"/>
    <mergeCell ref="H64:H65"/>
    <mergeCell ref="I64:I65"/>
    <mergeCell ref="J64:J65"/>
    <mergeCell ref="N64:N65"/>
    <mergeCell ref="O64:O65"/>
    <mergeCell ref="A60:A65"/>
    <mergeCell ref="B64:B65"/>
    <mergeCell ref="C64:C65"/>
    <mergeCell ref="D64:D65"/>
    <mergeCell ref="E64:E65"/>
    <mergeCell ref="F64:F65"/>
    <mergeCell ref="O42:O43"/>
    <mergeCell ref="A45:A49"/>
    <mergeCell ref="A56:A59"/>
    <mergeCell ref="J40:J41"/>
    <mergeCell ref="N40:N41"/>
    <mergeCell ref="O40:O41"/>
    <mergeCell ref="B42:B43"/>
    <mergeCell ref="C42:C43"/>
    <mergeCell ref="D42:D43"/>
    <mergeCell ref="E42:E43"/>
    <mergeCell ref="F42:F43"/>
    <mergeCell ref="G42:G43"/>
    <mergeCell ref="H42:H43"/>
    <mergeCell ref="H40:H41"/>
    <mergeCell ref="I40:I41"/>
    <mergeCell ref="J38:J39"/>
    <mergeCell ref="I42:I43"/>
    <mergeCell ref="J42:J43"/>
    <mergeCell ref="G36:G37"/>
    <mergeCell ref="H36:H37"/>
    <mergeCell ref="I36:I37"/>
    <mergeCell ref="J36:J37"/>
    <mergeCell ref="N42:N43"/>
    <mergeCell ref="N36:N37"/>
    <mergeCell ref="O36:O37"/>
    <mergeCell ref="A31:A35"/>
    <mergeCell ref="B36:B37"/>
    <mergeCell ref="C36:C37"/>
    <mergeCell ref="D36:D37"/>
    <mergeCell ref="E36:E37"/>
    <mergeCell ref="F36:F37"/>
    <mergeCell ref="A37:A44"/>
    <mergeCell ref="B38:B39"/>
    <mergeCell ref="C38:C39"/>
    <mergeCell ref="D38:D39"/>
    <mergeCell ref="N38:N39"/>
    <mergeCell ref="O38:O39"/>
    <mergeCell ref="B40:B41"/>
    <mergeCell ref="C40:C41"/>
    <mergeCell ref="D40:D41"/>
    <mergeCell ref="E40:E41"/>
    <mergeCell ref="F40:F41"/>
    <mergeCell ref="G40:G41"/>
    <mergeCell ref="E38:E39"/>
    <mergeCell ref="F38:F39"/>
    <mergeCell ref="G38:G39"/>
    <mergeCell ref="H38:H39"/>
    <mergeCell ref="I38:I39"/>
    <mergeCell ref="A10:A13"/>
    <mergeCell ref="A15:A18"/>
    <mergeCell ref="A20:A25"/>
    <mergeCell ref="B22:B23"/>
    <mergeCell ref="C22:C23"/>
    <mergeCell ref="D22:D23"/>
    <mergeCell ref="E22:E23"/>
    <mergeCell ref="O22:O23"/>
    <mergeCell ref="B24:B25"/>
    <mergeCell ref="O24:O25"/>
    <mergeCell ref="F25:F26"/>
    <mergeCell ref="G25:G26"/>
    <mergeCell ref="H25:H26"/>
    <mergeCell ref="I25:I26"/>
    <mergeCell ref="J25:J26"/>
    <mergeCell ref="F22:F23"/>
    <mergeCell ref="G22:G23"/>
    <mergeCell ref="H22:H23"/>
    <mergeCell ref="I22:I23"/>
    <mergeCell ref="J22:J23"/>
    <mergeCell ref="N22:N23"/>
    <mergeCell ref="K22:K23"/>
    <mergeCell ref="L22:L23"/>
    <mergeCell ref="M22:M23"/>
    <mergeCell ref="I1:O1"/>
    <mergeCell ref="I2:O2"/>
    <mergeCell ref="A3:O3"/>
    <mergeCell ref="A4:O4"/>
    <mergeCell ref="A6:A8"/>
    <mergeCell ref="B6:B8"/>
    <mergeCell ref="C6:O6"/>
    <mergeCell ref="C7:C8"/>
    <mergeCell ref="D7:F7"/>
    <mergeCell ref="G7:G8"/>
    <mergeCell ref="H7:J7"/>
    <mergeCell ref="O7:O8"/>
    <mergeCell ref="K7:K8"/>
    <mergeCell ref="L7:N7"/>
    <mergeCell ref="M145:M146"/>
    <mergeCell ref="L176:L177"/>
    <mergeCell ref="M176:M177"/>
    <mergeCell ref="K176:K177"/>
    <mergeCell ref="K224:K225"/>
    <mergeCell ref="L224:L225"/>
    <mergeCell ref="M224:M225"/>
    <mergeCell ref="K211:K212"/>
    <mergeCell ref="L211:L212"/>
    <mergeCell ref="M211:M212"/>
    <mergeCell ref="K213:K215"/>
    <mergeCell ref="L213:L215"/>
    <mergeCell ref="M213:M215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  <rowBreaks count="15" manualBreakCount="15">
    <brk id="18" max="16383" man="1"/>
    <brk id="35" max="16383" man="1"/>
    <brk id="54" max="16383" man="1"/>
    <brk id="75" max="16383" man="1"/>
    <brk id="91" max="16383" man="1"/>
    <brk id="107" max="16383" man="1"/>
    <brk id="123" max="16383" man="1"/>
    <brk id="140" max="16383" man="1"/>
    <brk id="161" max="16383" man="1"/>
    <brk id="182" max="16383" man="1"/>
    <brk id="220" max="16383" man="1"/>
    <brk id="238" max="16383" man="1"/>
    <brk id="278" max="16383" man="1"/>
    <brk id="298" max="16383" man="1"/>
    <brk id="31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2023-11-16T06:32:09Z</dcterms:modified>
</cp:coreProperties>
</file>